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" windowWidth="15120" windowHeight="8016"/>
  </bookViews>
  <sheets>
    <sheet name="Wages register" sheetId="1" r:id="rId1"/>
  </sheets>
  <definedNames>
    <definedName name="_xlnm._FilterDatabase" localSheetId="0" hidden="1">'Wages register'!$A$3:$AC$4</definedName>
    <definedName name="_xlnm.Print_Area" localSheetId="0">'Wages register'!$A$10:$AG$315</definedName>
    <definedName name="_xlnm.Print_Titles" localSheetId="0">'Wages register'!$3:$4</definedName>
  </definedNames>
  <calcPr calcId="124519"/>
</workbook>
</file>

<file path=xl/calcChain.xml><?xml version="1.0" encoding="utf-8"?>
<calcChain xmlns="http://schemas.openxmlformats.org/spreadsheetml/2006/main">
  <c r="R314" i="1"/>
  <c r="Q314"/>
  <c r="P314"/>
  <c r="W314" s="1"/>
  <c r="Y314" s="1"/>
  <c r="M314"/>
  <c r="R313"/>
  <c r="Q313"/>
  <c r="P313"/>
  <c r="W313" s="1"/>
  <c r="Y313" s="1"/>
  <c r="M313"/>
  <c r="R312"/>
  <c r="Q312"/>
  <c r="P312"/>
  <c r="W312" s="1"/>
  <c r="Y312" s="1"/>
  <c r="M312"/>
  <c r="R311"/>
  <c r="Q311"/>
  <c r="P311"/>
  <c r="W311" s="1"/>
  <c r="Y311" s="1"/>
  <c r="M311"/>
  <c r="R310"/>
  <c r="Q310"/>
  <c r="P310"/>
  <c r="W310" s="1"/>
  <c r="Y310" s="1"/>
  <c r="M310"/>
  <c r="R309"/>
  <c r="Q309"/>
  <c r="P309"/>
  <c r="W309" s="1"/>
  <c r="Y309" s="1"/>
  <c r="M309"/>
  <c r="R308"/>
  <c r="Q308"/>
  <c r="P308"/>
  <c r="W308" s="1"/>
  <c r="Y308" s="1"/>
  <c r="M308"/>
  <c r="R307"/>
  <c r="Q307"/>
  <c r="P307"/>
  <c r="W307" s="1"/>
  <c r="Y307" s="1"/>
  <c r="M307"/>
  <c r="R306"/>
  <c r="Q306"/>
  <c r="P306"/>
  <c r="W306" s="1"/>
  <c r="Y306" s="1"/>
  <c r="M306"/>
  <c r="R305"/>
  <c r="Q305"/>
  <c r="P305"/>
  <c r="W305" s="1"/>
  <c r="Y305" s="1"/>
  <c r="M305"/>
  <c r="R304"/>
  <c r="Q304"/>
  <c r="P304"/>
  <c r="W304" s="1"/>
  <c r="Y304" s="1"/>
  <c r="M304"/>
  <c r="R303"/>
  <c r="Q303"/>
  <c r="P303"/>
  <c r="W303" s="1"/>
  <c r="Y303" s="1"/>
  <c r="M303"/>
  <c r="R302"/>
  <c r="Q302"/>
  <c r="P302"/>
  <c r="W302" s="1"/>
  <c r="Y302" s="1"/>
  <c r="M302"/>
  <c r="R301"/>
  <c r="Q301"/>
  <c r="P301"/>
  <c r="W301" s="1"/>
  <c r="Y301" s="1"/>
  <c r="M301"/>
  <c r="R300"/>
  <c r="Q300"/>
  <c r="P300"/>
  <c r="W300" s="1"/>
  <c r="Y300" s="1"/>
  <c r="M300"/>
  <c r="R299"/>
  <c r="Q299"/>
  <c r="P299"/>
  <c r="W299" s="1"/>
  <c r="Y299" s="1"/>
  <c r="M299"/>
  <c r="R298"/>
  <c r="Q298"/>
  <c r="P298"/>
  <c r="W298" s="1"/>
  <c r="Y298" s="1"/>
  <c r="M298"/>
  <c r="R297"/>
  <c r="Q297"/>
  <c r="P297"/>
  <c r="W297" s="1"/>
  <c r="Y297" s="1"/>
  <c r="M297"/>
  <c r="R296"/>
  <c r="Q296"/>
  <c r="P296"/>
  <c r="W296" s="1"/>
  <c r="Y296" s="1"/>
  <c r="M296"/>
  <c r="R295"/>
  <c r="Q295"/>
  <c r="P295"/>
  <c r="W295" s="1"/>
  <c r="Y295" s="1"/>
  <c r="M295"/>
  <c r="R294"/>
  <c r="Q294"/>
  <c r="P294"/>
  <c r="W294" s="1"/>
  <c r="Y294" s="1"/>
  <c r="M294"/>
  <c r="R293"/>
  <c r="Q293"/>
  <c r="P293"/>
  <c r="W293" s="1"/>
  <c r="Y293" s="1"/>
  <c r="M293"/>
  <c r="R292"/>
  <c r="Q292"/>
  <c r="P292"/>
  <c r="W292" s="1"/>
  <c r="Y292" s="1"/>
  <c r="M292"/>
  <c r="R291"/>
  <c r="Q291"/>
  <c r="P291"/>
  <c r="W291" s="1"/>
  <c r="Y291" s="1"/>
  <c r="M291"/>
  <c r="R290"/>
  <c r="Q290"/>
  <c r="P290"/>
  <c r="W290" s="1"/>
  <c r="Y290" s="1"/>
  <c r="M290"/>
  <c r="R289"/>
  <c r="Q289"/>
  <c r="P289"/>
  <c r="W289" s="1"/>
  <c r="Y289" s="1"/>
  <c r="M289"/>
  <c r="R288"/>
  <c r="Q288"/>
  <c r="P288"/>
  <c r="W288" s="1"/>
  <c r="Y288" s="1"/>
  <c r="M288"/>
  <c r="R287"/>
  <c r="Q287"/>
  <c r="P287"/>
  <c r="W287" s="1"/>
  <c r="Y287" s="1"/>
  <c r="M287"/>
  <c r="R286"/>
  <c r="Q286"/>
  <c r="P286"/>
  <c r="W286" s="1"/>
  <c r="Y286" s="1"/>
  <c r="M286"/>
  <c r="R285"/>
  <c r="Q285"/>
  <c r="P285"/>
  <c r="W285" s="1"/>
  <c r="Y285" s="1"/>
  <c r="M285"/>
  <c r="R284"/>
  <c r="Q284"/>
  <c r="P284"/>
  <c r="W284" s="1"/>
  <c r="Y284" s="1"/>
  <c r="M284"/>
  <c r="R283"/>
  <c r="Q283"/>
  <c r="P283"/>
  <c r="W283" s="1"/>
  <c r="Y283" s="1"/>
  <c r="M283"/>
  <c r="R282"/>
  <c r="Q282"/>
  <c r="P282"/>
  <c r="W282" s="1"/>
  <c r="Y282" s="1"/>
  <c r="M282"/>
  <c r="R281"/>
  <c r="Q281"/>
  <c r="P281"/>
  <c r="W281" s="1"/>
  <c r="Y281" s="1"/>
  <c r="M281"/>
  <c r="R280"/>
  <c r="Q280"/>
  <c r="P280"/>
  <c r="W280" s="1"/>
  <c r="Y280" s="1"/>
  <c r="M280"/>
  <c r="R279"/>
  <c r="Q279"/>
  <c r="P279"/>
  <c r="W279" s="1"/>
  <c r="Y279" s="1"/>
  <c r="M279"/>
  <c r="R278"/>
  <c r="Q278"/>
  <c r="P278"/>
  <c r="W278" s="1"/>
  <c r="Y278" s="1"/>
  <c r="M278"/>
  <c r="R277"/>
  <c r="Q277"/>
  <c r="P277"/>
  <c r="W277" s="1"/>
  <c r="Y277" s="1"/>
  <c r="M277"/>
  <c r="R276"/>
  <c r="Q276"/>
  <c r="P276"/>
  <c r="W276" s="1"/>
  <c r="Y276" s="1"/>
  <c r="M276"/>
  <c r="R275"/>
  <c r="Q275"/>
  <c r="P275"/>
  <c r="W275" s="1"/>
  <c r="Y275" s="1"/>
  <c r="M275"/>
  <c r="R274"/>
  <c r="Q274"/>
  <c r="P274"/>
  <c r="W274" s="1"/>
  <c r="Y274" s="1"/>
  <c r="M274"/>
  <c r="R273"/>
  <c r="Q273"/>
  <c r="P273"/>
  <c r="W273" s="1"/>
  <c r="Y273" s="1"/>
  <c r="M273"/>
  <c r="R272"/>
  <c r="Q272"/>
  <c r="P272"/>
  <c r="W272" s="1"/>
  <c r="Y272" s="1"/>
  <c r="M272"/>
  <c r="R271"/>
  <c r="Q271"/>
  <c r="P271"/>
  <c r="W271" s="1"/>
  <c r="Y271" s="1"/>
  <c r="M271"/>
  <c r="R270"/>
  <c r="Q270"/>
  <c r="P270"/>
  <c r="W270" s="1"/>
  <c r="Y270" s="1"/>
  <c r="M270"/>
  <c r="R269"/>
  <c r="Q269"/>
  <c r="P269"/>
  <c r="W269" s="1"/>
  <c r="Y269" s="1"/>
  <c r="M269"/>
  <c r="R268"/>
  <c r="Q268"/>
  <c r="P268"/>
  <c r="W268" s="1"/>
  <c r="Y268" s="1"/>
  <c r="M268"/>
  <c r="R267"/>
  <c r="Q267"/>
  <c r="P267"/>
  <c r="W267" s="1"/>
  <c r="Y267" s="1"/>
  <c r="M267"/>
  <c r="W266"/>
  <c r="Y266" s="1"/>
  <c r="R266"/>
  <c r="Q266"/>
  <c r="P266"/>
  <c r="M266"/>
  <c r="R265"/>
  <c r="Q265"/>
  <c r="V265" s="1"/>
  <c r="P265"/>
  <c r="W265" s="1"/>
  <c r="Y265" s="1"/>
  <c r="M265"/>
  <c r="R264"/>
  <c r="Q264"/>
  <c r="P264"/>
  <c r="M264"/>
  <c r="R263"/>
  <c r="Q263"/>
  <c r="V263" s="1"/>
  <c r="P263"/>
  <c r="W263" s="1"/>
  <c r="Y263" s="1"/>
  <c r="M263"/>
  <c r="R262"/>
  <c r="Q262"/>
  <c r="P262"/>
  <c r="M262"/>
  <c r="R261"/>
  <c r="Q261"/>
  <c r="P261"/>
  <c r="W261" s="1"/>
  <c r="Y261" s="1"/>
  <c r="M261"/>
  <c r="R260"/>
  <c r="Q260"/>
  <c r="P260"/>
  <c r="M260"/>
  <c r="R259"/>
  <c r="Q259"/>
  <c r="P259"/>
  <c r="W259" s="1"/>
  <c r="Y259" s="1"/>
  <c r="M259"/>
  <c r="R258"/>
  <c r="Q258"/>
  <c r="P258"/>
  <c r="W258" s="1"/>
  <c r="Y258" s="1"/>
  <c r="M258"/>
  <c r="R257"/>
  <c r="Q257"/>
  <c r="P257"/>
  <c r="W257" s="1"/>
  <c r="Y257" s="1"/>
  <c r="M257"/>
  <c r="R256"/>
  <c r="Q256"/>
  <c r="P256"/>
  <c r="M256"/>
  <c r="R255"/>
  <c r="Q255"/>
  <c r="P255"/>
  <c r="W255" s="1"/>
  <c r="Y255" s="1"/>
  <c r="M255"/>
  <c r="R254"/>
  <c r="Q254"/>
  <c r="P254"/>
  <c r="M254"/>
  <c r="R253"/>
  <c r="Q253"/>
  <c r="P253"/>
  <c r="W253" s="1"/>
  <c r="Y253" s="1"/>
  <c r="M253"/>
  <c r="R252"/>
  <c r="Q252"/>
  <c r="P252"/>
  <c r="M252"/>
  <c r="R251"/>
  <c r="Q251"/>
  <c r="P251"/>
  <c r="W251" s="1"/>
  <c r="Y251" s="1"/>
  <c r="M251"/>
  <c r="R250"/>
  <c r="Q250"/>
  <c r="P250"/>
  <c r="W250" s="1"/>
  <c r="Y250" s="1"/>
  <c r="M250"/>
  <c r="R249"/>
  <c r="Q249"/>
  <c r="P249"/>
  <c r="W249" s="1"/>
  <c r="Y249" s="1"/>
  <c r="M249"/>
  <c r="R248"/>
  <c r="Q248"/>
  <c r="P248"/>
  <c r="M248"/>
  <c r="R247"/>
  <c r="Q247"/>
  <c r="P247"/>
  <c r="W247" s="1"/>
  <c r="Y247" s="1"/>
  <c r="M247"/>
  <c r="R246"/>
  <c r="Q246"/>
  <c r="P246"/>
  <c r="M246"/>
  <c r="R245"/>
  <c r="Q245"/>
  <c r="P245"/>
  <c r="W245" s="1"/>
  <c r="Y245" s="1"/>
  <c r="M245"/>
  <c r="R244"/>
  <c r="Q244"/>
  <c r="P244"/>
  <c r="M244"/>
  <c r="R243"/>
  <c r="Q243"/>
  <c r="P243"/>
  <c r="W243" s="1"/>
  <c r="Y243" s="1"/>
  <c r="M243"/>
  <c r="R242"/>
  <c r="Q242"/>
  <c r="P242"/>
  <c r="W242" s="1"/>
  <c r="Y242" s="1"/>
  <c r="M242"/>
  <c r="R241"/>
  <c r="Q241"/>
  <c r="P241"/>
  <c r="W241" s="1"/>
  <c r="Y241" s="1"/>
  <c r="M241"/>
  <c r="R240"/>
  <c r="Q240"/>
  <c r="P240"/>
  <c r="M240"/>
  <c r="R239"/>
  <c r="Q239"/>
  <c r="P239"/>
  <c r="W239" s="1"/>
  <c r="Y239" s="1"/>
  <c r="M239"/>
  <c r="R238"/>
  <c r="Q238"/>
  <c r="P238"/>
  <c r="M238"/>
  <c r="R237"/>
  <c r="Q237"/>
  <c r="P237"/>
  <c r="W237" s="1"/>
  <c r="Y237" s="1"/>
  <c r="M237"/>
  <c r="R236"/>
  <c r="Q236"/>
  <c r="P236"/>
  <c r="M236"/>
  <c r="R235"/>
  <c r="Q235"/>
  <c r="P235"/>
  <c r="W235" s="1"/>
  <c r="Y235" s="1"/>
  <c r="M235"/>
  <c r="R234"/>
  <c r="Q234"/>
  <c r="P234"/>
  <c r="M234"/>
  <c r="R233"/>
  <c r="Q233"/>
  <c r="P233"/>
  <c r="W233" s="1"/>
  <c r="Y233" s="1"/>
  <c r="M233"/>
  <c r="R232"/>
  <c r="Q232"/>
  <c r="P232"/>
  <c r="M232"/>
  <c r="R231"/>
  <c r="Q231"/>
  <c r="P231"/>
  <c r="W231" s="1"/>
  <c r="Y231" s="1"/>
  <c r="M231"/>
  <c r="R230"/>
  <c r="Q230"/>
  <c r="P230"/>
  <c r="M230"/>
  <c r="R229"/>
  <c r="Q229"/>
  <c r="P229"/>
  <c r="W229" s="1"/>
  <c r="Y229" s="1"/>
  <c r="M229"/>
  <c r="R228"/>
  <c r="Q228"/>
  <c r="P228"/>
  <c r="M228"/>
  <c r="R227"/>
  <c r="Q227"/>
  <c r="P227"/>
  <c r="W227" s="1"/>
  <c r="Y227" s="1"/>
  <c r="M227"/>
  <c r="R226"/>
  <c r="Q226"/>
  <c r="P226"/>
  <c r="M226"/>
  <c r="R225"/>
  <c r="Q225"/>
  <c r="P225"/>
  <c r="W225" s="1"/>
  <c r="Y225" s="1"/>
  <c r="M225"/>
  <c r="R224"/>
  <c r="Q224"/>
  <c r="P224"/>
  <c r="M224"/>
  <c r="R223"/>
  <c r="Q223"/>
  <c r="P223"/>
  <c r="W223" s="1"/>
  <c r="Y223" s="1"/>
  <c r="M223"/>
  <c r="R222"/>
  <c r="Q222"/>
  <c r="P222"/>
  <c r="M222"/>
  <c r="R221"/>
  <c r="Q221"/>
  <c r="P221"/>
  <c r="W221" s="1"/>
  <c r="Y221" s="1"/>
  <c r="M221"/>
  <c r="R220"/>
  <c r="Q220"/>
  <c r="P220"/>
  <c r="M220"/>
  <c r="R219"/>
  <c r="Q219"/>
  <c r="P219"/>
  <c r="W219" s="1"/>
  <c r="Y219" s="1"/>
  <c r="M219"/>
  <c r="R218"/>
  <c r="Q218"/>
  <c r="P218"/>
  <c r="M218"/>
  <c r="R217"/>
  <c r="Q217"/>
  <c r="P217"/>
  <c r="W217" s="1"/>
  <c r="Y217" s="1"/>
  <c r="M217"/>
  <c r="R216"/>
  <c r="Q216"/>
  <c r="P216"/>
  <c r="M216"/>
  <c r="R215"/>
  <c r="Q215"/>
  <c r="P215"/>
  <c r="W215" s="1"/>
  <c r="Y215" s="1"/>
  <c r="M215"/>
  <c r="R214"/>
  <c r="Q214"/>
  <c r="P214"/>
  <c r="M214"/>
  <c r="R213"/>
  <c r="Q213"/>
  <c r="P213"/>
  <c r="W213" s="1"/>
  <c r="Y213" s="1"/>
  <c r="M213"/>
  <c r="R212"/>
  <c r="Q212"/>
  <c r="P212"/>
  <c r="M212"/>
  <c r="R211"/>
  <c r="Q211"/>
  <c r="P211"/>
  <c r="W211" s="1"/>
  <c r="Y211" s="1"/>
  <c r="M211"/>
  <c r="R210"/>
  <c r="Q210"/>
  <c r="P210"/>
  <c r="M210"/>
  <c r="R209"/>
  <c r="Q209"/>
  <c r="P209"/>
  <c r="W209" s="1"/>
  <c r="Y209" s="1"/>
  <c r="M209"/>
  <c r="R208"/>
  <c r="Q208"/>
  <c r="P208"/>
  <c r="M208"/>
  <c r="R207"/>
  <c r="Q207"/>
  <c r="P207"/>
  <c r="W207" s="1"/>
  <c r="Y207" s="1"/>
  <c r="M207"/>
  <c r="R206"/>
  <c r="Q206"/>
  <c r="P206"/>
  <c r="M206"/>
  <c r="R205"/>
  <c r="Q205"/>
  <c r="P205"/>
  <c r="W205" s="1"/>
  <c r="Y205" s="1"/>
  <c r="M205"/>
  <c r="R204"/>
  <c r="Q204"/>
  <c r="P204"/>
  <c r="M204"/>
  <c r="R203"/>
  <c r="Q203"/>
  <c r="P203"/>
  <c r="W203" s="1"/>
  <c r="Y203" s="1"/>
  <c r="M203"/>
  <c r="R202"/>
  <c r="Q202"/>
  <c r="P202"/>
  <c r="M202"/>
  <c r="R201"/>
  <c r="Q201"/>
  <c r="P201"/>
  <c r="W201" s="1"/>
  <c r="Y201" s="1"/>
  <c r="M201"/>
  <c r="R200"/>
  <c r="Q200"/>
  <c r="P200"/>
  <c r="M200"/>
  <c r="R199"/>
  <c r="Q199"/>
  <c r="P199"/>
  <c r="W199" s="1"/>
  <c r="Y199" s="1"/>
  <c r="M199"/>
  <c r="R198"/>
  <c r="Q198"/>
  <c r="P198"/>
  <c r="M198"/>
  <c r="R197"/>
  <c r="Q197"/>
  <c r="P197"/>
  <c r="W197" s="1"/>
  <c r="Y197" s="1"/>
  <c r="M197"/>
  <c r="R196"/>
  <c r="Q196"/>
  <c r="P196"/>
  <c r="M196"/>
  <c r="R195"/>
  <c r="Q195"/>
  <c r="P195"/>
  <c r="W195" s="1"/>
  <c r="Y195" s="1"/>
  <c r="M195"/>
  <c r="R194"/>
  <c r="Q194"/>
  <c r="P194"/>
  <c r="M194"/>
  <c r="R193"/>
  <c r="Q193"/>
  <c r="P193"/>
  <c r="W193" s="1"/>
  <c r="Y193" s="1"/>
  <c r="M193"/>
  <c r="R192"/>
  <c r="Q192"/>
  <c r="P192"/>
  <c r="M192"/>
  <c r="R191"/>
  <c r="Q191"/>
  <c r="P191"/>
  <c r="W191" s="1"/>
  <c r="Y191" s="1"/>
  <c r="M191"/>
  <c r="R190"/>
  <c r="Q190"/>
  <c r="P190"/>
  <c r="M190"/>
  <c r="R189"/>
  <c r="Q189"/>
  <c r="P189"/>
  <c r="W189" s="1"/>
  <c r="Y189" s="1"/>
  <c r="M189"/>
  <c r="R188"/>
  <c r="Q188"/>
  <c r="P188"/>
  <c r="V188" s="1"/>
  <c r="M188"/>
  <c r="R187"/>
  <c r="Q187"/>
  <c r="P187"/>
  <c r="W187" s="1"/>
  <c r="Y187" s="1"/>
  <c r="M187"/>
  <c r="R186"/>
  <c r="Q186"/>
  <c r="P186"/>
  <c r="V186" s="1"/>
  <c r="M186"/>
  <c r="R185"/>
  <c r="Q185"/>
  <c r="P185"/>
  <c r="W185" s="1"/>
  <c r="Y185" s="1"/>
  <c r="M185"/>
  <c r="W184"/>
  <c r="Y184" s="1"/>
  <c r="R184"/>
  <c r="Q184"/>
  <c r="P184"/>
  <c r="M184"/>
  <c r="R183"/>
  <c r="Q183"/>
  <c r="P183"/>
  <c r="W183" s="1"/>
  <c r="Y183" s="1"/>
  <c r="M183"/>
  <c r="R182"/>
  <c r="Q182"/>
  <c r="V182" s="1"/>
  <c r="P182"/>
  <c r="W182" s="1"/>
  <c r="Y182" s="1"/>
  <c r="M182"/>
  <c r="R181"/>
  <c r="Q181"/>
  <c r="P181"/>
  <c r="W181" s="1"/>
  <c r="Y181" s="1"/>
  <c r="M181"/>
  <c r="R180"/>
  <c r="Q180"/>
  <c r="V180" s="1"/>
  <c r="P180"/>
  <c r="W180" s="1"/>
  <c r="Y180" s="1"/>
  <c r="M180"/>
  <c r="R179"/>
  <c r="Q179"/>
  <c r="P179"/>
  <c r="W179" s="1"/>
  <c r="Y179" s="1"/>
  <c r="M179"/>
  <c r="R178"/>
  <c r="Q178"/>
  <c r="V178" s="1"/>
  <c r="P178"/>
  <c r="W178" s="1"/>
  <c r="Y178" s="1"/>
  <c r="M178"/>
  <c r="R177"/>
  <c r="Q177"/>
  <c r="P177"/>
  <c r="W177" s="1"/>
  <c r="Y177" s="1"/>
  <c r="M177"/>
  <c r="R176"/>
  <c r="Q176"/>
  <c r="V176" s="1"/>
  <c r="P176"/>
  <c r="W176" s="1"/>
  <c r="Y176" s="1"/>
  <c r="M176"/>
  <c r="R175"/>
  <c r="Q175"/>
  <c r="P175"/>
  <c r="W175" s="1"/>
  <c r="Y175" s="1"/>
  <c r="M175"/>
  <c r="R174"/>
  <c r="Q174"/>
  <c r="V174" s="1"/>
  <c r="P174"/>
  <c r="W174" s="1"/>
  <c r="Y174" s="1"/>
  <c r="M174"/>
  <c r="R173"/>
  <c r="Q173"/>
  <c r="P173"/>
  <c r="W173" s="1"/>
  <c r="Y173" s="1"/>
  <c r="M173"/>
  <c r="R172"/>
  <c r="Q172"/>
  <c r="V172" s="1"/>
  <c r="P172"/>
  <c r="W172" s="1"/>
  <c r="Y172" s="1"/>
  <c r="R171"/>
  <c r="Q171"/>
  <c r="P171"/>
  <c r="W171" s="1"/>
  <c r="Y171" s="1"/>
  <c r="M171"/>
  <c r="R170"/>
  <c r="Q170"/>
  <c r="P170"/>
  <c r="W170" s="1"/>
  <c r="Y170" s="1"/>
  <c r="M170"/>
  <c r="R169"/>
  <c r="Q169"/>
  <c r="P169"/>
  <c r="W169" s="1"/>
  <c r="Y169" s="1"/>
  <c r="M169"/>
  <c r="R168"/>
  <c r="Q168"/>
  <c r="P168"/>
  <c r="W168" s="1"/>
  <c r="Y168" s="1"/>
  <c r="M168"/>
  <c r="R167"/>
  <c r="Q167"/>
  <c r="P167"/>
  <c r="W167" s="1"/>
  <c r="Y167" s="1"/>
  <c r="M167"/>
  <c r="R166"/>
  <c r="Q166"/>
  <c r="P166"/>
  <c r="W166" s="1"/>
  <c r="Y166" s="1"/>
  <c r="M166"/>
  <c r="R165"/>
  <c r="Q165"/>
  <c r="P165"/>
  <c r="W165" s="1"/>
  <c r="Y165" s="1"/>
  <c r="M165"/>
  <c r="R164"/>
  <c r="Q164"/>
  <c r="P164"/>
  <c r="W164" s="1"/>
  <c r="Y164" s="1"/>
  <c r="M164"/>
  <c r="R163"/>
  <c r="Q163"/>
  <c r="P163"/>
  <c r="W163" s="1"/>
  <c r="Y163" s="1"/>
  <c r="M163"/>
  <c r="R162"/>
  <c r="Q162"/>
  <c r="P162"/>
  <c r="W162" s="1"/>
  <c r="Y162" s="1"/>
  <c r="M162"/>
  <c r="R161"/>
  <c r="Q161"/>
  <c r="P161"/>
  <c r="W161" s="1"/>
  <c r="Y161" s="1"/>
  <c r="M161"/>
  <c r="R160"/>
  <c r="Q160"/>
  <c r="P160"/>
  <c r="W160" s="1"/>
  <c r="Y160" s="1"/>
  <c r="M160"/>
  <c r="R159"/>
  <c r="Q159"/>
  <c r="P159"/>
  <c r="W159" s="1"/>
  <c r="Y159" s="1"/>
  <c r="M159"/>
  <c r="R158"/>
  <c r="Q158"/>
  <c r="P158"/>
  <c r="W158" s="1"/>
  <c r="Y158" s="1"/>
  <c r="M158"/>
  <c r="R157"/>
  <c r="Q157"/>
  <c r="P157"/>
  <c r="W157" s="1"/>
  <c r="Y157" s="1"/>
  <c r="M157"/>
  <c r="R156"/>
  <c r="Q156"/>
  <c r="P156"/>
  <c r="W156" s="1"/>
  <c r="Y156" s="1"/>
  <c r="M156"/>
  <c r="R155"/>
  <c r="Q155"/>
  <c r="P155"/>
  <c r="W155" s="1"/>
  <c r="Y155" s="1"/>
  <c r="M155"/>
  <c r="R154"/>
  <c r="Q154"/>
  <c r="P154"/>
  <c r="W154" s="1"/>
  <c r="Y154" s="1"/>
  <c r="M154"/>
  <c r="R153"/>
  <c r="Q153"/>
  <c r="P153"/>
  <c r="W153" s="1"/>
  <c r="Y153" s="1"/>
  <c r="M153"/>
  <c r="R152"/>
  <c r="Q152"/>
  <c r="P152"/>
  <c r="W152" s="1"/>
  <c r="Y152" s="1"/>
  <c r="M152"/>
  <c r="R151"/>
  <c r="Q151"/>
  <c r="P151"/>
  <c r="W151" s="1"/>
  <c r="Y151" s="1"/>
  <c r="M151"/>
  <c r="R150"/>
  <c r="Q150"/>
  <c r="P150"/>
  <c r="W150" s="1"/>
  <c r="Y150" s="1"/>
  <c r="M150"/>
  <c r="R149"/>
  <c r="Q149"/>
  <c r="P149"/>
  <c r="W149" s="1"/>
  <c r="Y149" s="1"/>
  <c r="M149"/>
  <c r="R148"/>
  <c r="Q148"/>
  <c r="P148"/>
  <c r="W148" s="1"/>
  <c r="Y148" s="1"/>
  <c r="M148"/>
  <c r="R147"/>
  <c r="Q147"/>
  <c r="P147"/>
  <c r="W147" s="1"/>
  <c r="Y147" s="1"/>
  <c r="M147"/>
  <c r="R146"/>
  <c r="Q146"/>
  <c r="P146"/>
  <c r="W146" s="1"/>
  <c r="Y146" s="1"/>
  <c r="M146"/>
  <c r="R145"/>
  <c r="Q145"/>
  <c r="P145"/>
  <c r="W145" s="1"/>
  <c r="Y145" s="1"/>
  <c r="M145"/>
  <c r="R144"/>
  <c r="Q144"/>
  <c r="P144"/>
  <c r="W144" s="1"/>
  <c r="Y144" s="1"/>
  <c r="M144"/>
  <c r="R143"/>
  <c r="Q143"/>
  <c r="P143"/>
  <c r="W143" s="1"/>
  <c r="Y143" s="1"/>
  <c r="M143"/>
  <c r="R142"/>
  <c r="Q142"/>
  <c r="P142"/>
  <c r="W142" s="1"/>
  <c r="Y142" s="1"/>
  <c r="M142"/>
  <c r="R141"/>
  <c r="Q141"/>
  <c r="P141"/>
  <c r="W141" s="1"/>
  <c r="Y141" s="1"/>
  <c r="M141"/>
  <c r="R140"/>
  <c r="Q140"/>
  <c r="P140"/>
  <c r="W140" s="1"/>
  <c r="Y140" s="1"/>
  <c r="M140"/>
  <c r="R139"/>
  <c r="Q139"/>
  <c r="P139"/>
  <c r="W139" s="1"/>
  <c r="Y139" s="1"/>
  <c r="M139"/>
  <c r="R138"/>
  <c r="Q138"/>
  <c r="P138"/>
  <c r="W138" s="1"/>
  <c r="Y138" s="1"/>
  <c r="M138"/>
  <c r="Z137"/>
  <c r="R137"/>
  <c r="Q137"/>
  <c r="P137"/>
  <c r="W137" s="1"/>
  <c r="Y137" s="1"/>
  <c r="M137"/>
  <c r="R136"/>
  <c r="Q136"/>
  <c r="V136" s="1"/>
  <c r="P136"/>
  <c r="W136" s="1"/>
  <c r="Y136" s="1"/>
  <c r="M136"/>
  <c r="R135"/>
  <c r="Q135"/>
  <c r="P135"/>
  <c r="W135" s="1"/>
  <c r="Y135" s="1"/>
  <c r="M135"/>
  <c r="R134"/>
  <c r="Q134"/>
  <c r="V134" s="1"/>
  <c r="P134"/>
  <c r="W134" s="1"/>
  <c r="Y134" s="1"/>
  <c r="M134"/>
  <c r="R133"/>
  <c r="Q133"/>
  <c r="P133"/>
  <c r="W133" s="1"/>
  <c r="Y133" s="1"/>
  <c r="M133"/>
  <c r="R132"/>
  <c r="Q132"/>
  <c r="V132" s="1"/>
  <c r="P132"/>
  <c r="W132" s="1"/>
  <c r="Y132" s="1"/>
  <c r="M132"/>
  <c r="R131"/>
  <c r="Q131"/>
  <c r="P131"/>
  <c r="W131" s="1"/>
  <c r="Y131" s="1"/>
  <c r="M131"/>
  <c r="R130"/>
  <c r="Q130"/>
  <c r="V130" s="1"/>
  <c r="P130"/>
  <c r="W130" s="1"/>
  <c r="Y130" s="1"/>
  <c r="M130"/>
  <c r="R129"/>
  <c r="Q129"/>
  <c r="P129"/>
  <c r="W129" s="1"/>
  <c r="Y129" s="1"/>
  <c r="M129"/>
  <c r="R128"/>
  <c r="Q128"/>
  <c r="V128" s="1"/>
  <c r="P128"/>
  <c r="W128" s="1"/>
  <c r="Y128" s="1"/>
  <c r="M128"/>
  <c r="R127"/>
  <c r="Q127"/>
  <c r="P127"/>
  <c r="W127" s="1"/>
  <c r="Y127" s="1"/>
  <c r="M127"/>
  <c r="R126"/>
  <c r="Q126"/>
  <c r="V126" s="1"/>
  <c r="P126"/>
  <c r="W126" s="1"/>
  <c r="Y126" s="1"/>
  <c r="M126"/>
  <c r="R125"/>
  <c r="Q125"/>
  <c r="P125"/>
  <c r="W125" s="1"/>
  <c r="Y125" s="1"/>
  <c r="M125"/>
  <c r="R124"/>
  <c r="Q124"/>
  <c r="V124" s="1"/>
  <c r="P124"/>
  <c r="W124" s="1"/>
  <c r="Y124" s="1"/>
  <c r="M124"/>
  <c r="R123"/>
  <c r="Q123"/>
  <c r="P123"/>
  <c r="M123"/>
  <c r="R122"/>
  <c r="Q122"/>
  <c r="V122" s="1"/>
  <c r="P122"/>
  <c r="W122" s="1"/>
  <c r="Y122" s="1"/>
  <c r="M122"/>
  <c r="R121"/>
  <c r="Q121"/>
  <c r="P121"/>
  <c r="M121"/>
  <c r="R120"/>
  <c r="Q120"/>
  <c r="V120" s="1"/>
  <c r="P120"/>
  <c r="W120" s="1"/>
  <c r="Y120" s="1"/>
  <c r="M120"/>
  <c r="R119"/>
  <c r="Q119"/>
  <c r="P119"/>
  <c r="W119" s="1"/>
  <c r="Y119" s="1"/>
  <c r="M119"/>
  <c r="R118"/>
  <c r="Q118"/>
  <c r="V118" s="1"/>
  <c r="P118"/>
  <c r="W118" s="1"/>
  <c r="Y118" s="1"/>
  <c r="M118"/>
  <c r="R117"/>
  <c r="Q117"/>
  <c r="P117"/>
  <c r="W117" s="1"/>
  <c r="Y117" s="1"/>
  <c r="M117"/>
  <c r="R116"/>
  <c r="Q116"/>
  <c r="V116" s="1"/>
  <c r="P116"/>
  <c r="W116" s="1"/>
  <c r="Y116" s="1"/>
  <c r="M116"/>
  <c r="R115"/>
  <c r="Q115"/>
  <c r="P115"/>
  <c r="M115"/>
  <c r="R114"/>
  <c r="Q114"/>
  <c r="V114" s="1"/>
  <c r="P114"/>
  <c r="W114" s="1"/>
  <c r="Y114" s="1"/>
  <c r="M114"/>
  <c r="R113"/>
  <c r="Q113"/>
  <c r="P113"/>
  <c r="M113"/>
  <c r="R112"/>
  <c r="Q112"/>
  <c r="V112" s="1"/>
  <c r="P112"/>
  <c r="W112" s="1"/>
  <c r="Y112" s="1"/>
  <c r="M112"/>
  <c r="R111"/>
  <c r="Q111"/>
  <c r="P111"/>
  <c r="W111" s="1"/>
  <c r="Y111" s="1"/>
  <c r="M111"/>
  <c r="R110"/>
  <c r="Q110"/>
  <c r="V110" s="1"/>
  <c r="P110"/>
  <c r="W110" s="1"/>
  <c r="Y110" s="1"/>
  <c r="M110"/>
  <c r="R109"/>
  <c r="Q109"/>
  <c r="P109"/>
  <c r="M109"/>
  <c r="R108"/>
  <c r="Q108"/>
  <c r="V108" s="1"/>
  <c r="P108"/>
  <c r="W108" s="1"/>
  <c r="Y108" s="1"/>
  <c r="M108"/>
  <c r="R107"/>
  <c r="Q107"/>
  <c r="P107"/>
  <c r="M107"/>
  <c r="R106"/>
  <c r="Q106"/>
  <c r="V106" s="1"/>
  <c r="P106"/>
  <c r="W106" s="1"/>
  <c r="Y106" s="1"/>
  <c r="M106"/>
  <c r="R105"/>
  <c r="Q105"/>
  <c r="P105"/>
  <c r="M105"/>
  <c r="R104"/>
  <c r="Q104"/>
  <c r="P104"/>
  <c r="W104" s="1"/>
  <c r="Y104" s="1"/>
  <c r="M104"/>
  <c r="R103"/>
  <c r="Q103"/>
  <c r="P103"/>
  <c r="M103"/>
  <c r="R102"/>
  <c r="Q102"/>
  <c r="P102"/>
  <c r="W102" s="1"/>
  <c r="Y102" s="1"/>
  <c r="M102"/>
  <c r="R101"/>
  <c r="Q101"/>
  <c r="P101"/>
  <c r="M101"/>
  <c r="R100"/>
  <c r="Q100"/>
  <c r="P100"/>
  <c r="W100" s="1"/>
  <c r="Y100" s="1"/>
  <c r="M100"/>
  <c r="R99"/>
  <c r="Q99"/>
  <c r="P99"/>
  <c r="W99" s="1"/>
  <c r="Y99" s="1"/>
  <c r="M99"/>
  <c r="R98"/>
  <c r="Q98"/>
  <c r="P98"/>
  <c r="W98" s="1"/>
  <c r="Y98" s="1"/>
  <c r="M98"/>
  <c r="R97"/>
  <c r="Q97"/>
  <c r="P97"/>
  <c r="M97"/>
  <c r="R96"/>
  <c r="Q96"/>
  <c r="P96"/>
  <c r="W96" s="1"/>
  <c r="Y96" s="1"/>
  <c r="M96"/>
  <c r="R95"/>
  <c r="Q95"/>
  <c r="P95"/>
  <c r="M95"/>
  <c r="R94"/>
  <c r="Q94"/>
  <c r="P94"/>
  <c r="W94" s="1"/>
  <c r="Y94" s="1"/>
  <c r="M94"/>
  <c r="R93"/>
  <c r="Q93"/>
  <c r="P93"/>
  <c r="M93"/>
  <c r="R92"/>
  <c r="Q92"/>
  <c r="P92"/>
  <c r="W92" s="1"/>
  <c r="Y92" s="1"/>
  <c r="M92"/>
  <c r="R91"/>
  <c r="Q91"/>
  <c r="P91"/>
  <c r="M91"/>
  <c r="V247" l="1"/>
  <c r="V249"/>
  <c r="V252"/>
  <c r="V254"/>
  <c r="V92"/>
  <c r="V94"/>
  <c r="V96"/>
  <c r="V98"/>
  <c r="V103"/>
  <c r="X103" s="1"/>
  <c r="Z103" s="1"/>
  <c r="V189"/>
  <c r="V191"/>
  <c r="X191" s="1"/>
  <c r="Z191" s="1"/>
  <c r="AD191" s="1"/>
  <c r="AE191" s="1"/>
  <c r="V193"/>
  <c r="V195"/>
  <c r="V197"/>
  <c r="V199"/>
  <c r="V201"/>
  <c r="V203"/>
  <c r="V205"/>
  <c r="V207"/>
  <c r="V209"/>
  <c r="V211"/>
  <c r="V213"/>
  <c r="V215"/>
  <c r="V217"/>
  <c r="V219"/>
  <c r="V221"/>
  <c r="V223"/>
  <c r="V225"/>
  <c r="V227"/>
  <c r="V229"/>
  <c r="V231"/>
  <c r="V233"/>
  <c r="V235"/>
  <c r="V237"/>
  <c r="V239"/>
  <c r="V241"/>
  <c r="V244"/>
  <c r="V246"/>
  <c r="V255"/>
  <c r="V257"/>
  <c r="V260"/>
  <c r="V262"/>
  <c r="V101"/>
  <c r="V91"/>
  <c r="V93"/>
  <c r="V95"/>
  <c r="V97"/>
  <c r="V99"/>
  <c r="V100"/>
  <c r="X100" s="1"/>
  <c r="Z100" s="1"/>
  <c r="AD100" s="1"/>
  <c r="AE100" s="1"/>
  <c r="V102"/>
  <c r="V104"/>
  <c r="V105"/>
  <c r="V107"/>
  <c r="X107" s="1"/>
  <c r="Z107" s="1"/>
  <c r="V109"/>
  <c r="V113"/>
  <c r="X113" s="1"/>
  <c r="Z113" s="1"/>
  <c r="V115"/>
  <c r="V121"/>
  <c r="X121" s="1"/>
  <c r="Z121" s="1"/>
  <c r="V123"/>
  <c r="AD137"/>
  <c r="V139"/>
  <c r="V141"/>
  <c r="V143"/>
  <c r="V145"/>
  <c r="V147"/>
  <c r="V149"/>
  <c r="V151"/>
  <c r="V153"/>
  <c r="V155"/>
  <c r="V157"/>
  <c r="V159"/>
  <c r="V161"/>
  <c r="V163"/>
  <c r="V165"/>
  <c r="V167"/>
  <c r="V169"/>
  <c r="X169" s="1"/>
  <c r="Z169" s="1"/>
  <c r="AD169" s="1"/>
  <c r="AE169" s="1"/>
  <c r="V171"/>
  <c r="V184"/>
  <c r="X184" s="1"/>
  <c r="Z184" s="1"/>
  <c r="AD184" s="1"/>
  <c r="AE184" s="1"/>
  <c r="V185"/>
  <c r="V187"/>
  <c r="W188"/>
  <c r="Y188" s="1"/>
  <c r="V190"/>
  <c r="V192"/>
  <c r="V194"/>
  <c r="V196"/>
  <c r="V198"/>
  <c r="V200"/>
  <c r="V202"/>
  <c r="V204"/>
  <c r="V206"/>
  <c r="V208"/>
  <c r="V210"/>
  <c r="V212"/>
  <c r="V214"/>
  <c r="V216"/>
  <c r="V218"/>
  <c r="V220"/>
  <c r="V222"/>
  <c r="V224"/>
  <c r="V226"/>
  <c r="V228"/>
  <c r="V230"/>
  <c r="V232"/>
  <c r="V234"/>
  <c r="V236"/>
  <c r="V238"/>
  <c r="V240"/>
  <c r="V242"/>
  <c r="V243"/>
  <c r="V245"/>
  <c r="X245" s="1"/>
  <c r="Z245" s="1"/>
  <c r="AD245" s="1"/>
  <c r="AE245" s="1"/>
  <c r="W246"/>
  <c r="Y246" s="1"/>
  <c r="V248"/>
  <c r="X248" s="1"/>
  <c r="Z248" s="1"/>
  <c r="V250"/>
  <c r="V251"/>
  <c r="V253"/>
  <c r="W254"/>
  <c r="Y254" s="1"/>
  <c r="V256"/>
  <c r="V258"/>
  <c r="V259"/>
  <c r="V261"/>
  <c r="X261" s="1"/>
  <c r="Z261" s="1"/>
  <c r="AD261" s="1"/>
  <c r="AE261" s="1"/>
  <c r="W262"/>
  <c r="Y262" s="1"/>
  <c r="V264"/>
  <c r="X264" s="1"/>
  <c r="Z264" s="1"/>
  <c r="V266"/>
  <c r="V267"/>
  <c r="V269"/>
  <c r="V273"/>
  <c r="V275"/>
  <c r="V277"/>
  <c r="V279"/>
  <c r="V281"/>
  <c r="V283"/>
  <c r="V285"/>
  <c r="V287"/>
  <c r="V289"/>
  <c r="V291"/>
  <c r="V293"/>
  <c r="V295"/>
  <c r="V297"/>
  <c r="V299"/>
  <c r="V301"/>
  <c r="V303"/>
  <c r="V305"/>
  <c r="V307"/>
  <c r="V309"/>
  <c r="V311"/>
  <c r="V313"/>
  <c r="X91"/>
  <c r="Z91" s="1"/>
  <c r="X93"/>
  <c r="Z93" s="1"/>
  <c r="X95"/>
  <c r="Z95" s="1"/>
  <c r="X97"/>
  <c r="Z97" s="1"/>
  <c r="X99"/>
  <c r="Z99" s="1"/>
  <c r="X102"/>
  <c r="Z102" s="1"/>
  <c r="AD102" s="1"/>
  <c r="AE102" s="1"/>
  <c r="X109"/>
  <c r="Z109" s="1"/>
  <c r="X115"/>
  <c r="Z115" s="1"/>
  <c r="X139"/>
  <c r="Z139" s="1"/>
  <c r="X141"/>
  <c r="Z141" s="1"/>
  <c r="AD141" s="1"/>
  <c r="AE141" s="1"/>
  <c r="X143"/>
  <c r="Z143" s="1"/>
  <c r="X145"/>
  <c r="Z145" s="1"/>
  <c r="AD145" s="1"/>
  <c r="AE145" s="1"/>
  <c r="X147"/>
  <c r="Z147" s="1"/>
  <c r="X149"/>
  <c r="Z149" s="1"/>
  <c r="AD149" s="1"/>
  <c r="AE149" s="1"/>
  <c r="X151"/>
  <c r="Z151" s="1"/>
  <c r="X153"/>
  <c r="Z153" s="1"/>
  <c r="AD153" s="1"/>
  <c r="AE153" s="1"/>
  <c r="X155"/>
  <c r="Z155" s="1"/>
  <c r="X157"/>
  <c r="Z157" s="1"/>
  <c r="AD157" s="1"/>
  <c r="AE157" s="1"/>
  <c r="X159"/>
  <c r="Z159" s="1"/>
  <c r="X161"/>
  <c r="Z161" s="1"/>
  <c r="AD161" s="1"/>
  <c r="AE161" s="1"/>
  <c r="X163"/>
  <c r="Z163" s="1"/>
  <c r="X165"/>
  <c r="Z165" s="1"/>
  <c r="AD165" s="1"/>
  <c r="AE165" s="1"/>
  <c r="X167"/>
  <c r="Z167" s="1"/>
  <c r="X92"/>
  <c r="Z92" s="1"/>
  <c r="AD92" s="1"/>
  <c r="AE92" s="1"/>
  <c r="X94"/>
  <c r="Z94" s="1"/>
  <c r="X96"/>
  <c r="Z96" s="1"/>
  <c r="AD96" s="1"/>
  <c r="AE96" s="1"/>
  <c r="X98"/>
  <c r="Z98" s="1"/>
  <c r="X101"/>
  <c r="Z101" s="1"/>
  <c r="X106"/>
  <c r="Z106" s="1"/>
  <c r="X108"/>
  <c r="Z108" s="1"/>
  <c r="AD108" s="1"/>
  <c r="AE108" s="1"/>
  <c r="X110"/>
  <c r="Z110" s="1"/>
  <c r="AD110" s="1"/>
  <c r="AE110" s="1"/>
  <c r="X112"/>
  <c r="Z112" s="1"/>
  <c r="AD112" s="1"/>
  <c r="AE112" s="1"/>
  <c r="X114"/>
  <c r="Z114" s="1"/>
  <c r="AD114" s="1"/>
  <c r="AE114" s="1"/>
  <c r="X116"/>
  <c r="Z116" s="1"/>
  <c r="AD116" s="1"/>
  <c r="AE116" s="1"/>
  <c r="X118"/>
  <c r="Z118" s="1"/>
  <c r="AD118" s="1"/>
  <c r="AE118" s="1"/>
  <c r="X120"/>
  <c r="Z120" s="1"/>
  <c r="AD120" s="1"/>
  <c r="AE120" s="1"/>
  <c r="X122"/>
  <c r="Z122" s="1"/>
  <c r="X124"/>
  <c r="Z124" s="1"/>
  <c r="AD124" s="1"/>
  <c r="AE124" s="1"/>
  <c r="X126"/>
  <c r="Z126" s="1"/>
  <c r="AD126" s="1"/>
  <c r="AE126" s="1"/>
  <c r="X128"/>
  <c r="Z128" s="1"/>
  <c r="X130"/>
  <c r="Z130" s="1"/>
  <c r="X132"/>
  <c r="Z132" s="1"/>
  <c r="X134"/>
  <c r="Z134" s="1"/>
  <c r="X136"/>
  <c r="Z136" s="1"/>
  <c r="X172"/>
  <c r="Z172" s="1"/>
  <c r="AD172" s="1"/>
  <c r="AE172" s="1"/>
  <c r="X174"/>
  <c r="Z174" s="1"/>
  <c r="AD174" s="1"/>
  <c r="AE174" s="1"/>
  <c r="X176"/>
  <c r="Z176" s="1"/>
  <c r="AD176" s="1"/>
  <c r="AE176" s="1"/>
  <c r="X178"/>
  <c r="Z178" s="1"/>
  <c r="X180"/>
  <c r="Z180" s="1"/>
  <c r="AD180" s="1"/>
  <c r="AE180" s="1"/>
  <c r="X182"/>
  <c r="Z182" s="1"/>
  <c r="AD182" s="1"/>
  <c r="AE182" s="1"/>
  <c r="X189"/>
  <c r="Z189" s="1"/>
  <c r="AD94"/>
  <c r="AE94" s="1"/>
  <c r="AD98"/>
  <c r="AE98" s="1"/>
  <c r="AD106"/>
  <c r="AE106" s="1"/>
  <c r="AD122"/>
  <c r="AE122" s="1"/>
  <c r="AD128"/>
  <c r="AE128" s="1"/>
  <c r="AD130"/>
  <c r="AE130" s="1"/>
  <c r="AD132"/>
  <c r="AE132" s="1"/>
  <c r="AD134"/>
  <c r="AE134" s="1"/>
  <c r="AD136"/>
  <c r="AE136" s="1"/>
  <c r="AD99"/>
  <c r="AE99" s="1"/>
  <c r="AD139"/>
  <c r="AE139" s="1"/>
  <c r="AD143"/>
  <c r="AE143" s="1"/>
  <c r="AD147"/>
  <c r="AE147" s="1"/>
  <c r="AD151"/>
  <c r="AE151" s="1"/>
  <c r="AD155"/>
  <c r="AE155" s="1"/>
  <c r="AD159"/>
  <c r="AE159" s="1"/>
  <c r="AD163"/>
  <c r="AE163" s="1"/>
  <c r="AD167"/>
  <c r="AE167" s="1"/>
  <c r="X105"/>
  <c r="Z105" s="1"/>
  <c r="X123"/>
  <c r="Z123" s="1"/>
  <c r="X171"/>
  <c r="Z171" s="1"/>
  <c r="AD171" s="1"/>
  <c r="AE171" s="1"/>
  <c r="X185"/>
  <c r="Z185" s="1"/>
  <c r="X187"/>
  <c r="Z187" s="1"/>
  <c r="AD178"/>
  <c r="AE178" s="1"/>
  <c r="X188"/>
  <c r="Z188" s="1"/>
  <c r="AD188" s="1"/>
  <c r="AE188" s="1"/>
  <c r="X193"/>
  <c r="Z193" s="1"/>
  <c r="X195"/>
  <c r="Z195" s="1"/>
  <c r="X197"/>
  <c r="Z197" s="1"/>
  <c r="X199"/>
  <c r="Z199" s="1"/>
  <c r="X201"/>
  <c r="Z201" s="1"/>
  <c r="X203"/>
  <c r="Z203" s="1"/>
  <c r="X205"/>
  <c r="Z205" s="1"/>
  <c r="X207"/>
  <c r="Z207" s="1"/>
  <c r="X209"/>
  <c r="Z209" s="1"/>
  <c r="X211"/>
  <c r="Z211" s="1"/>
  <c r="X213"/>
  <c r="Z213" s="1"/>
  <c r="X215"/>
  <c r="Z215" s="1"/>
  <c r="X217"/>
  <c r="Z217" s="1"/>
  <c r="X219"/>
  <c r="Z219" s="1"/>
  <c r="X221"/>
  <c r="Z221" s="1"/>
  <c r="X223"/>
  <c r="Z223" s="1"/>
  <c r="X225"/>
  <c r="Z225" s="1"/>
  <c r="X227"/>
  <c r="Z227" s="1"/>
  <c r="X229"/>
  <c r="Z229" s="1"/>
  <c r="X231"/>
  <c r="Z231" s="1"/>
  <c r="X233"/>
  <c r="Z233" s="1"/>
  <c r="X235"/>
  <c r="Z235" s="1"/>
  <c r="X237"/>
  <c r="Z237" s="1"/>
  <c r="X239"/>
  <c r="Z239" s="1"/>
  <c r="X241"/>
  <c r="Z241" s="1"/>
  <c r="X247"/>
  <c r="Z247" s="1"/>
  <c r="X249"/>
  <c r="Z249" s="1"/>
  <c r="X255"/>
  <c r="Z255" s="1"/>
  <c r="X257"/>
  <c r="Z257" s="1"/>
  <c r="X263"/>
  <c r="Z263" s="1"/>
  <c r="X265"/>
  <c r="Z265" s="1"/>
  <c r="W91"/>
  <c r="Y91" s="1"/>
  <c r="AD91" s="1"/>
  <c r="AE91" s="1"/>
  <c r="W93"/>
  <c r="Y93" s="1"/>
  <c r="W95"/>
  <c r="Y95" s="1"/>
  <c r="AD95" s="1"/>
  <c r="AE95" s="1"/>
  <c r="W97"/>
  <c r="Y97" s="1"/>
  <c r="W101"/>
  <c r="Y101" s="1"/>
  <c r="AD101" s="1"/>
  <c r="AE101" s="1"/>
  <c r="W103"/>
  <c r="Y103" s="1"/>
  <c r="X104"/>
  <c r="Z104" s="1"/>
  <c r="AD104" s="1"/>
  <c r="AE104" s="1"/>
  <c r="W105"/>
  <c r="Y105" s="1"/>
  <c r="W107"/>
  <c r="Y107" s="1"/>
  <c r="W109"/>
  <c r="Y109" s="1"/>
  <c r="W113"/>
  <c r="Y113" s="1"/>
  <c r="W115"/>
  <c r="Y115" s="1"/>
  <c r="W121"/>
  <c r="Y121" s="1"/>
  <c r="W123"/>
  <c r="Y123" s="1"/>
  <c r="V111"/>
  <c r="V117"/>
  <c r="V119"/>
  <c r="V125"/>
  <c r="V127"/>
  <c r="V129"/>
  <c r="V131"/>
  <c r="V133"/>
  <c r="V135"/>
  <c r="V137"/>
  <c r="V138"/>
  <c r="V140"/>
  <c r="V142"/>
  <c r="V144"/>
  <c r="V146"/>
  <c r="V148"/>
  <c r="V150"/>
  <c r="V152"/>
  <c r="V154"/>
  <c r="V156"/>
  <c r="V158"/>
  <c r="V160"/>
  <c r="V162"/>
  <c r="V164"/>
  <c r="V166"/>
  <c r="V168"/>
  <c r="V170"/>
  <c r="V173"/>
  <c r="V175"/>
  <c r="V177"/>
  <c r="V179"/>
  <c r="V181"/>
  <c r="V183"/>
  <c r="W186"/>
  <c r="Y186" s="1"/>
  <c r="AD187"/>
  <c r="AE187" s="1"/>
  <c r="W190"/>
  <c r="Y190" s="1"/>
  <c r="X186"/>
  <c r="Z186" s="1"/>
  <c r="X190"/>
  <c r="Z190" s="1"/>
  <c r="X192"/>
  <c r="Z192" s="1"/>
  <c r="X194"/>
  <c r="Z194" s="1"/>
  <c r="X196"/>
  <c r="Z196" s="1"/>
  <c r="X198"/>
  <c r="Z198" s="1"/>
  <c r="X200"/>
  <c r="Z200" s="1"/>
  <c r="X202"/>
  <c r="Z202" s="1"/>
  <c r="X204"/>
  <c r="Z204" s="1"/>
  <c r="X206"/>
  <c r="Z206" s="1"/>
  <c r="X208"/>
  <c r="Z208" s="1"/>
  <c r="X210"/>
  <c r="Z210" s="1"/>
  <c r="X212"/>
  <c r="Z212" s="1"/>
  <c r="X214"/>
  <c r="Z214" s="1"/>
  <c r="X216"/>
  <c r="Z216" s="1"/>
  <c r="X218"/>
  <c r="Z218" s="1"/>
  <c r="X220"/>
  <c r="Z220" s="1"/>
  <c r="X222"/>
  <c r="Z222" s="1"/>
  <c r="X224"/>
  <c r="Z224" s="1"/>
  <c r="X226"/>
  <c r="Z226" s="1"/>
  <c r="X228"/>
  <c r="Z228" s="1"/>
  <c r="X230"/>
  <c r="Z230" s="1"/>
  <c r="X232"/>
  <c r="Z232" s="1"/>
  <c r="X234"/>
  <c r="Z234" s="1"/>
  <c r="X236"/>
  <c r="Z236" s="1"/>
  <c r="X238"/>
  <c r="Z238" s="1"/>
  <c r="X240"/>
  <c r="Z240" s="1"/>
  <c r="X243"/>
  <c r="Z243" s="1"/>
  <c r="AD243" s="1"/>
  <c r="AE243" s="1"/>
  <c r="X251"/>
  <c r="Z251" s="1"/>
  <c r="AD251" s="1"/>
  <c r="AE251" s="1"/>
  <c r="X253"/>
  <c r="Z253" s="1"/>
  <c r="X259"/>
  <c r="Z259" s="1"/>
  <c r="AD259" s="1"/>
  <c r="AE259" s="1"/>
  <c r="X267"/>
  <c r="Z267" s="1"/>
  <c r="AD267" s="1"/>
  <c r="AE267" s="1"/>
  <c r="AD185"/>
  <c r="AE185" s="1"/>
  <c r="AD189"/>
  <c r="AE189" s="1"/>
  <c r="AD193"/>
  <c r="AE193" s="1"/>
  <c r="AD195"/>
  <c r="AE195" s="1"/>
  <c r="AD197"/>
  <c r="AE197" s="1"/>
  <c r="AD199"/>
  <c r="AE199" s="1"/>
  <c r="AD201"/>
  <c r="AE201" s="1"/>
  <c r="AD203"/>
  <c r="AE203" s="1"/>
  <c r="AD205"/>
  <c r="AE205" s="1"/>
  <c r="AD207"/>
  <c r="AE207" s="1"/>
  <c r="AD209"/>
  <c r="AE209" s="1"/>
  <c r="AD211"/>
  <c r="AE211" s="1"/>
  <c r="AD213"/>
  <c r="AE213" s="1"/>
  <c r="AD215"/>
  <c r="AE215" s="1"/>
  <c r="AD217"/>
  <c r="AE217" s="1"/>
  <c r="AD219"/>
  <c r="AE219" s="1"/>
  <c r="AD221"/>
  <c r="AE221" s="1"/>
  <c r="AD223"/>
  <c r="AE223" s="1"/>
  <c r="AD225"/>
  <c r="AE225" s="1"/>
  <c r="AD227"/>
  <c r="AE227" s="1"/>
  <c r="AD229"/>
  <c r="AE229" s="1"/>
  <c r="AD231"/>
  <c r="AE231" s="1"/>
  <c r="AD233"/>
  <c r="AE233" s="1"/>
  <c r="AD235"/>
  <c r="AE235" s="1"/>
  <c r="AD237"/>
  <c r="AE237" s="1"/>
  <c r="AD239"/>
  <c r="AE239" s="1"/>
  <c r="AD241"/>
  <c r="AE241" s="1"/>
  <c r="X244"/>
  <c r="Z244" s="1"/>
  <c r="X252"/>
  <c r="Z252" s="1"/>
  <c r="X256"/>
  <c r="Z256" s="1"/>
  <c r="X260"/>
  <c r="Z260" s="1"/>
  <c r="W192"/>
  <c r="Y192" s="1"/>
  <c r="W194"/>
  <c r="Y194" s="1"/>
  <c r="W196"/>
  <c r="Y196" s="1"/>
  <c r="W198"/>
  <c r="Y198" s="1"/>
  <c r="W200"/>
  <c r="Y200" s="1"/>
  <c r="W202"/>
  <c r="Y202" s="1"/>
  <c r="W204"/>
  <c r="Y204" s="1"/>
  <c r="W206"/>
  <c r="Y206" s="1"/>
  <c r="W208"/>
  <c r="Y208" s="1"/>
  <c r="W210"/>
  <c r="Y210" s="1"/>
  <c r="W212"/>
  <c r="Y212" s="1"/>
  <c r="W214"/>
  <c r="Y214" s="1"/>
  <c r="W216"/>
  <c r="Y216" s="1"/>
  <c r="W218"/>
  <c r="Y218" s="1"/>
  <c r="W220"/>
  <c r="Y220" s="1"/>
  <c r="W222"/>
  <c r="Y222" s="1"/>
  <c r="W224"/>
  <c r="Y224" s="1"/>
  <c r="W226"/>
  <c r="Y226" s="1"/>
  <c r="W228"/>
  <c r="Y228" s="1"/>
  <c r="W230"/>
  <c r="Y230" s="1"/>
  <c r="W232"/>
  <c r="Y232" s="1"/>
  <c r="W234"/>
  <c r="Y234" s="1"/>
  <c r="W236"/>
  <c r="Y236" s="1"/>
  <c r="W238"/>
  <c r="Y238" s="1"/>
  <c r="W240"/>
  <c r="Y240" s="1"/>
  <c r="AD247"/>
  <c r="AE247" s="1"/>
  <c r="AD255"/>
  <c r="AE255" s="1"/>
  <c r="AD263"/>
  <c r="AE263" s="1"/>
  <c r="X242"/>
  <c r="Z242" s="1"/>
  <c r="AD242" s="1"/>
  <c r="AE242" s="1"/>
  <c r="X246"/>
  <c r="Z246" s="1"/>
  <c r="AD246" s="1"/>
  <c r="AE246" s="1"/>
  <c r="X250"/>
  <c r="Z250" s="1"/>
  <c r="AD250" s="1"/>
  <c r="AE250" s="1"/>
  <c r="X254"/>
  <c r="Z254" s="1"/>
  <c r="X258"/>
  <c r="Z258" s="1"/>
  <c r="AD258" s="1"/>
  <c r="AE258" s="1"/>
  <c r="X262"/>
  <c r="Z262" s="1"/>
  <c r="AD262" s="1"/>
  <c r="AE262" s="1"/>
  <c r="X266"/>
  <c r="Z266" s="1"/>
  <c r="AD266" s="1"/>
  <c r="AE266" s="1"/>
  <c r="X269"/>
  <c r="Z269" s="1"/>
  <c r="AD269" s="1"/>
  <c r="AE269" s="1"/>
  <c r="X273"/>
  <c r="Z273" s="1"/>
  <c r="AD273" s="1"/>
  <c r="AE273" s="1"/>
  <c r="X275"/>
  <c r="Z275" s="1"/>
  <c r="AD275" s="1"/>
  <c r="AE275" s="1"/>
  <c r="X277"/>
  <c r="Z277" s="1"/>
  <c r="AD277" s="1"/>
  <c r="AE277" s="1"/>
  <c r="X279"/>
  <c r="Z279" s="1"/>
  <c r="AD279" s="1"/>
  <c r="AE279" s="1"/>
  <c r="X281"/>
  <c r="Z281" s="1"/>
  <c r="AD281" s="1"/>
  <c r="AE281" s="1"/>
  <c r="X283"/>
  <c r="Z283" s="1"/>
  <c r="AD283" s="1"/>
  <c r="AE283" s="1"/>
  <c r="X285"/>
  <c r="Z285" s="1"/>
  <c r="AD285" s="1"/>
  <c r="AE285" s="1"/>
  <c r="X287"/>
  <c r="Z287" s="1"/>
  <c r="AD287" s="1"/>
  <c r="AE287" s="1"/>
  <c r="X289"/>
  <c r="Z289" s="1"/>
  <c r="AD289" s="1"/>
  <c r="AE289" s="1"/>
  <c r="X291"/>
  <c r="Z291" s="1"/>
  <c r="AD291" s="1"/>
  <c r="AE291" s="1"/>
  <c r="X293"/>
  <c r="Z293" s="1"/>
  <c r="AD293" s="1"/>
  <c r="AE293" s="1"/>
  <c r="X295"/>
  <c r="Z295" s="1"/>
  <c r="AD295" s="1"/>
  <c r="AE295" s="1"/>
  <c r="X297"/>
  <c r="Z297" s="1"/>
  <c r="AD297" s="1"/>
  <c r="AE297" s="1"/>
  <c r="X299"/>
  <c r="Z299" s="1"/>
  <c r="AD299" s="1"/>
  <c r="AE299" s="1"/>
  <c r="X301"/>
  <c r="Z301" s="1"/>
  <c r="AD301" s="1"/>
  <c r="AE301" s="1"/>
  <c r="X303"/>
  <c r="Z303" s="1"/>
  <c r="AD303" s="1"/>
  <c r="AE303" s="1"/>
  <c r="X305"/>
  <c r="Z305" s="1"/>
  <c r="AD305" s="1"/>
  <c r="AE305" s="1"/>
  <c r="X307"/>
  <c r="Z307" s="1"/>
  <c r="AD307" s="1"/>
  <c r="AE307" s="1"/>
  <c r="X309"/>
  <c r="Z309" s="1"/>
  <c r="AD309" s="1"/>
  <c r="AE309" s="1"/>
  <c r="X311"/>
  <c r="Z311" s="1"/>
  <c r="AD311" s="1"/>
  <c r="AE311" s="1"/>
  <c r="X313"/>
  <c r="Z313" s="1"/>
  <c r="AD313" s="1"/>
  <c r="AE313" s="1"/>
  <c r="W244"/>
  <c r="Y244" s="1"/>
  <c r="W248"/>
  <c r="Y248" s="1"/>
  <c r="AD249"/>
  <c r="AE249" s="1"/>
  <c r="W252"/>
  <c r="Y252" s="1"/>
  <c r="AD253"/>
  <c r="AE253" s="1"/>
  <c r="W256"/>
  <c r="Y256" s="1"/>
  <c r="AD256" s="1"/>
  <c r="AE256" s="1"/>
  <c r="AD257"/>
  <c r="AE257" s="1"/>
  <c r="W260"/>
  <c r="Y260" s="1"/>
  <c r="W264"/>
  <c r="Y264" s="1"/>
  <c r="AD265"/>
  <c r="AE265" s="1"/>
  <c r="V268"/>
  <c r="V270"/>
  <c r="X270" s="1"/>
  <c r="Z270" s="1"/>
  <c r="AD270" s="1"/>
  <c r="V271"/>
  <c r="X271" s="1"/>
  <c r="Z271" s="1"/>
  <c r="AD271" s="1"/>
  <c r="V272"/>
  <c r="V274"/>
  <c r="V276"/>
  <c r="V278"/>
  <c r="V280"/>
  <c r="V282"/>
  <c r="V284"/>
  <c r="V286"/>
  <c r="V288"/>
  <c r="V290"/>
  <c r="V292"/>
  <c r="V294"/>
  <c r="V296"/>
  <c r="V298"/>
  <c r="V300"/>
  <c r="V302"/>
  <c r="V304"/>
  <c r="V306"/>
  <c r="V308"/>
  <c r="V310"/>
  <c r="V312"/>
  <c r="V314"/>
  <c r="AD121" l="1"/>
  <c r="AE121" s="1"/>
  <c r="AD113"/>
  <c r="AE113" s="1"/>
  <c r="AD107"/>
  <c r="AE107" s="1"/>
  <c r="AD264"/>
  <c r="AE264" s="1"/>
  <c r="AD260"/>
  <c r="AE260" s="1"/>
  <c r="AD252"/>
  <c r="AE252" s="1"/>
  <c r="AD248"/>
  <c r="AE248" s="1"/>
  <c r="AD244"/>
  <c r="AE244" s="1"/>
  <c r="AD254"/>
  <c r="AE254" s="1"/>
  <c r="AD238"/>
  <c r="AE238" s="1"/>
  <c r="AD234"/>
  <c r="AE234" s="1"/>
  <c r="AD230"/>
  <c r="AE230" s="1"/>
  <c r="AD226"/>
  <c r="AE226" s="1"/>
  <c r="AD222"/>
  <c r="AE222" s="1"/>
  <c r="AD218"/>
  <c r="AE218" s="1"/>
  <c r="AD214"/>
  <c r="AE214" s="1"/>
  <c r="AD210"/>
  <c r="AE210" s="1"/>
  <c r="AD206"/>
  <c r="AE206" s="1"/>
  <c r="AD202"/>
  <c r="AE202" s="1"/>
  <c r="AD198"/>
  <c r="AE198" s="1"/>
  <c r="AD194"/>
  <c r="AE194" s="1"/>
  <c r="AE137"/>
  <c r="AD123"/>
  <c r="AE123" s="1"/>
  <c r="AD115"/>
  <c r="AE115" s="1"/>
  <c r="AD109"/>
  <c r="AE109" s="1"/>
  <c r="AD105"/>
  <c r="AE105" s="1"/>
  <c r="AD103"/>
  <c r="AE103" s="1"/>
  <c r="AD97"/>
  <c r="AE97" s="1"/>
  <c r="AD93"/>
  <c r="AE93" s="1"/>
  <c r="X314"/>
  <c r="Z314" s="1"/>
  <c r="AD314" s="1"/>
  <c r="AE314" s="1"/>
  <c r="X306"/>
  <c r="Z306" s="1"/>
  <c r="AD306" s="1"/>
  <c r="AE306" s="1"/>
  <c r="X294"/>
  <c r="Z294" s="1"/>
  <c r="AD294" s="1"/>
  <c r="AE294" s="1"/>
  <c r="X282"/>
  <c r="Z282" s="1"/>
  <c r="AD282" s="1"/>
  <c r="AE282" s="1"/>
  <c r="X268"/>
  <c r="Z268" s="1"/>
  <c r="AD268" s="1"/>
  <c r="AE268" s="1"/>
  <c r="X183"/>
  <c r="Z183" s="1"/>
  <c r="AD183" s="1"/>
  <c r="AE183" s="1"/>
  <c r="X179"/>
  <c r="Z179" s="1"/>
  <c r="AD179" s="1"/>
  <c r="AE179" s="1"/>
  <c r="X175"/>
  <c r="Z175" s="1"/>
  <c r="AD175" s="1"/>
  <c r="AE175" s="1"/>
  <c r="X170"/>
  <c r="Z170" s="1"/>
  <c r="AD170" s="1"/>
  <c r="AE170" s="1"/>
  <c r="X166"/>
  <c r="Z166" s="1"/>
  <c r="AD166" s="1"/>
  <c r="AE166" s="1"/>
  <c r="X162"/>
  <c r="Z162" s="1"/>
  <c r="AD162" s="1"/>
  <c r="AE162" s="1"/>
  <c r="X158"/>
  <c r="Z158" s="1"/>
  <c r="AD158" s="1"/>
  <c r="AE158" s="1"/>
  <c r="X154"/>
  <c r="Z154" s="1"/>
  <c r="AD154" s="1"/>
  <c r="AE154" s="1"/>
  <c r="X150"/>
  <c r="Z150" s="1"/>
  <c r="AD150" s="1"/>
  <c r="AE150" s="1"/>
  <c r="X146"/>
  <c r="Z146" s="1"/>
  <c r="AD146" s="1"/>
  <c r="AE146" s="1"/>
  <c r="X142"/>
  <c r="Z142" s="1"/>
  <c r="AD142" s="1"/>
  <c r="AE142" s="1"/>
  <c r="X138"/>
  <c r="Z138" s="1"/>
  <c r="AD138" s="1"/>
  <c r="AE138" s="1"/>
  <c r="X135"/>
  <c r="Z135" s="1"/>
  <c r="AD135" s="1"/>
  <c r="AE135" s="1"/>
  <c r="X131"/>
  <c r="Z131" s="1"/>
  <c r="AD131" s="1"/>
  <c r="AE131" s="1"/>
  <c r="X127"/>
  <c r="Z127" s="1"/>
  <c r="AD127" s="1"/>
  <c r="AE127" s="1"/>
  <c r="X119"/>
  <c r="Z119" s="1"/>
  <c r="AD119" s="1"/>
  <c r="AE119" s="1"/>
  <c r="X111"/>
  <c r="Z111" s="1"/>
  <c r="AD111" s="1"/>
  <c r="AE111" s="1"/>
  <c r="X310"/>
  <c r="Z310" s="1"/>
  <c r="AD310" s="1"/>
  <c r="AE310" s="1"/>
  <c r="X302"/>
  <c r="Z302" s="1"/>
  <c r="AD302" s="1"/>
  <c r="AE302" s="1"/>
  <c r="X298"/>
  <c r="Z298" s="1"/>
  <c r="AD298" s="1"/>
  <c r="AE298" s="1"/>
  <c r="X290"/>
  <c r="Z290" s="1"/>
  <c r="AD290" s="1"/>
  <c r="AE290" s="1"/>
  <c r="X286"/>
  <c r="Z286" s="1"/>
  <c r="AD286" s="1"/>
  <c r="AE286" s="1"/>
  <c r="X278"/>
  <c r="Z278" s="1"/>
  <c r="AD278" s="1"/>
  <c r="AE278" s="1"/>
  <c r="X274"/>
  <c r="Z274" s="1"/>
  <c r="AD274" s="1"/>
  <c r="AE274" s="1"/>
  <c r="X312"/>
  <c r="Z312" s="1"/>
  <c r="AD312" s="1"/>
  <c r="AE312" s="1"/>
  <c r="X308"/>
  <c r="Z308" s="1"/>
  <c r="AD308" s="1"/>
  <c r="AE308" s="1"/>
  <c r="X304"/>
  <c r="Z304" s="1"/>
  <c r="AD304" s="1"/>
  <c r="AE304" s="1"/>
  <c r="X300"/>
  <c r="Z300" s="1"/>
  <c r="AD300" s="1"/>
  <c r="AE300" s="1"/>
  <c r="X296"/>
  <c r="Z296" s="1"/>
  <c r="AD296" s="1"/>
  <c r="AE296" s="1"/>
  <c r="X292"/>
  <c r="Z292" s="1"/>
  <c r="AD292" s="1"/>
  <c r="AE292" s="1"/>
  <c r="X288"/>
  <c r="Z288" s="1"/>
  <c r="AD288" s="1"/>
  <c r="AE288" s="1"/>
  <c r="X284"/>
  <c r="Z284" s="1"/>
  <c r="AD284" s="1"/>
  <c r="AE284" s="1"/>
  <c r="X280"/>
  <c r="Z280" s="1"/>
  <c r="AD280" s="1"/>
  <c r="AE280" s="1"/>
  <c r="X276"/>
  <c r="Z276" s="1"/>
  <c r="AD276" s="1"/>
  <c r="AE276" s="1"/>
  <c r="X272"/>
  <c r="Z272" s="1"/>
  <c r="AD272" s="1"/>
  <c r="AE272" s="1"/>
  <c r="X181"/>
  <c r="Z181" s="1"/>
  <c r="AD181" s="1"/>
  <c r="AE181" s="1"/>
  <c r="X177"/>
  <c r="Z177" s="1"/>
  <c r="AD177" s="1"/>
  <c r="AE177" s="1"/>
  <c r="X173"/>
  <c r="Z173" s="1"/>
  <c r="AD173" s="1"/>
  <c r="AE173" s="1"/>
  <c r="X168"/>
  <c r="Z168" s="1"/>
  <c r="AD168" s="1"/>
  <c r="AE168" s="1"/>
  <c r="X164"/>
  <c r="Z164" s="1"/>
  <c r="AD164" s="1"/>
  <c r="AE164" s="1"/>
  <c r="X160"/>
  <c r="Z160" s="1"/>
  <c r="AD160" s="1"/>
  <c r="AE160" s="1"/>
  <c r="X156"/>
  <c r="Z156" s="1"/>
  <c r="AD156" s="1"/>
  <c r="AE156" s="1"/>
  <c r="X152"/>
  <c r="Z152" s="1"/>
  <c r="AD152" s="1"/>
  <c r="AE152" s="1"/>
  <c r="X148"/>
  <c r="Z148" s="1"/>
  <c r="AD148" s="1"/>
  <c r="AE148" s="1"/>
  <c r="X144"/>
  <c r="Z144" s="1"/>
  <c r="AD144" s="1"/>
  <c r="AE144" s="1"/>
  <c r="X140"/>
  <c r="Z140" s="1"/>
  <c r="AD140" s="1"/>
  <c r="AE140" s="1"/>
  <c r="X133"/>
  <c r="Z133" s="1"/>
  <c r="AD133" s="1"/>
  <c r="AE133" s="1"/>
  <c r="X129"/>
  <c r="Z129" s="1"/>
  <c r="AD129" s="1"/>
  <c r="AE129" s="1"/>
  <c r="X125"/>
  <c r="Z125" s="1"/>
  <c r="AD125" s="1"/>
  <c r="AE125" s="1"/>
  <c r="X117"/>
  <c r="Z117" s="1"/>
  <c r="AD117" s="1"/>
  <c r="AE117" s="1"/>
  <c r="AD240"/>
  <c r="AE240" s="1"/>
  <c r="AD236"/>
  <c r="AE236" s="1"/>
  <c r="AD232"/>
  <c r="AE232" s="1"/>
  <c r="AD228"/>
  <c r="AE228" s="1"/>
  <c r="AD224"/>
  <c r="AE224" s="1"/>
  <c r="AD220"/>
  <c r="AE220" s="1"/>
  <c r="AD216"/>
  <c r="AE216" s="1"/>
  <c r="AD212"/>
  <c r="AE212" s="1"/>
  <c r="AD208"/>
  <c r="AE208" s="1"/>
  <c r="AD204"/>
  <c r="AE204" s="1"/>
  <c r="AD200"/>
  <c r="AE200" s="1"/>
  <c r="AD196"/>
  <c r="AE196" s="1"/>
  <c r="AD192"/>
  <c r="AE192" s="1"/>
  <c r="AD190"/>
  <c r="AE190" s="1"/>
  <c r="AD186"/>
  <c r="AE186" s="1"/>
  <c r="AK90" l="1"/>
  <c r="S90"/>
  <c r="R90"/>
  <c r="Q90"/>
  <c r="P90"/>
  <c r="W90" s="1"/>
  <c r="Y90" s="1"/>
  <c r="M90"/>
  <c r="AK89"/>
  <c r="S89"/>
  <c r="R89"/>
  <c r="Q89"/>
  <c r="P89"/>
  <c r="W89" s="1"/>
  <c r="Y89" s="1"/>
  <c r="M89"/>
  <c r="AK88"/>
  <c r="S88"/>
  <c r="R88"/>
  <c r="Q88"/>
  <c r="P88"/>
  <c r="W88" s="1"/>
  <c r="Y88" s="1"/>
  <c r="M88"/>
  <c r="AK87"/>
  <c r="S87"/>
  <c r="R87"/>
  <c r="Q87"/>
  <c r="P87"/>
  <c r="W87" s="1"/>
  <c r="Y87" s="1"/>
  <c r="M87"/>
  <c r="AK86"/>
  <c r="S86"/>
  <c r="R86"/>
  <c r="Q86"/>
  <c r="P86"/>
  <c r="W86" s="1"/>
  <c r="Y86" s="1"/>
  <c r="M86"/>
  <c r="AK85"/>
  <c r="S85"/>
  <c r="R85"/>
  <c r="Q85"/>
  <c r="P85"/>
  <c r="W85" s="1"/>
  <c r="Y85" s="1"/>
  <c r="M85"/>
  <c r="AK84"/>
  <c r="S84"/>
  <c r="R84"/>
  <c r="Q84"/>
  <c r="P84"/>
  <c r="W84" s="1"/>
  <c r="Y84" s="1"/>
  <c r="M84"/>
  <c r="AK83"/>
  <c r="T83" s="1"/>
  <c r="S83"/>
  <c r="Q83"/>
  <c r="P83"/>
  <c r="W83" s="1"/>
  <c r="Y83" s="1"/>
  <c r="M83"/>
  <c r="AK82"/>
  <c r="Z82"/>
  <c r="S82"/>
  <c r="Q82"/>
  <c r="P82"/>
  <c r="W82" s="1"/>
  <c r="Y82" s="1"/>
  <c r="M82"/>
  <c r="AK81"/>
  <c r="S81"/>
  <c r="R81"/>
  <c r="Q81"/>
  <c r="P81"/>
  <c r="W81" s="1"/>
  <c r="Y81" s="1"/>
  <c r="M81"/>
  <c r="AK80"/>
  <c r="S80"/>
  <c r="R80"/>
  <c r="Q80"/>
  <c r="P80"/>
  <c r="W80" s="1"/>
  <c r="Y80" s="1"/>
  <c r="M80"/>
  <c r="AK79"/>
  <c r="S79"/>
  <c r="R79"/>
  <c r="Q79"/>
  <c r="P79"/>
  <c r="W79" s="1"/>
  <c r="Y79" s="1"/>
  <c r="M79"/>
  <c r="AK78"/>
  <c r="S78"/>
  <c r="R78"/>
  <c r="Q78"/>
  <c r="P78"/>
  <c r="W78" s="1"/>
  <c r="Y78" s="1"/>
  <c r="M78"/>
  <c r="AK77"/>
  <c r="S77"/>
  <c r="R77"/>
  <c r="Q77"/>
  <c r="P77"/>
  <c r="W77" s="1"/>
  <c r="Y77" s="1"/>
  <c r="M77"/>
  <c r="AK76"/>
  <c r="S76"/>
  <c r="R76"/>
  <c r="Q76"/>
  <c r="P76"/>
  <c r="W76" s="1"/>
  <c r="Y76" s="1"/>
  <c r="M76"/>
  <c r="AK75"/>
  <c r="S75"/>
  <c r="R75"/>
  <c r="Q75"/>
  <c r="P75"/>
  <c r="W75" s="1"/>
  <c r="Y75" s="1"/>
  <c r="M75"/>
  <c r="AK74"/>
  <c r="S74"/>
  <c r="R74"/>
  <c r="Q74"/>
  <c r="P74"/>
  <c r="W74" s="1"/>
  <c r="Y74" s="1"/>
  <c r="M74"/>
  <c r="AK73"/>
  <c r="S73"/>
  <c r="R73"/>
  <c r="Q73"/>
  <c r="P73"/>
  <c r="W73" s="1"/>
  <c r="Y73" s="1"/>
  <c r="M73"/>
  <c r="AK72"/>
  <c r="S72"/>
  <c r="R72"/>
  <c r="Q72"/>
  <c r="P72"/>
  <c r="W72" s="1"/>
  <c r="Y72" s="1"/>
  <c r="M72"/>
  <c r="AK71"/>
  <c r="S71"/>
  <c r="R71"/>
  <c r="Q71"/>
  <c r="P71"/>
  <c r="W71" s="1"/>
  <c r="Y71" s="1"/>
  <c r="M71"/>
  <c r="AK70"/>
  <c r="S70"/>
  <c r="R70"/>
  <c r="Q70"/>
  <c r="P70"/>
  <c r="W70" s="1"/>
  <c r="Y70" s="1"/>
  <c r="M70"/>
  <c r="AK69"/>
  <c r="S69"/>
  <c r="R69"/>
  <c r="Q69"/>
  <c r="P69"/>
  <c r="W69" s="1"/>
  <c r="Y69" s="1"/>
  <c r="M69"/>
  <c r="AK68"/>
  <c r="S68"/>
  <c r="R68"/>
  <c r="Q68"/>
  <c r="P68"/>
  <c r="W68" s="1"/>
  <c r="Y68" s="1"/>
  <c r="M68"/>
  <c r="AK67"/>
  <c r="S67"/>
  <c r="R67"/>
  <c r="Q67"/>
  <c r="P67"/>
  <c r="W67" s="1"/>
  <c r="Y67" s="1"/>
  <c r="M67"/>
  <c r="AK66"/>
  <c r="S66"/>
  <c r="R66"/>
  <c r="Q66"/>
  <c r="P66"/>
  <c r="W66" s="1"/>
  <c r="Y66" s="1"/>
  <c r="M66"/>
  <c r="AK65"/>
  <c r="S65"/>
  <c r="R65"/>
  <c r="Q65"/>
  <c r="P65"/>
  <c r="W65" s="1"/>
  <c r="Y65" s="1"/>
  <c r="M65"/>
  <c r="AK64"/>
  <c r="S64"/>
  <c r="R64"/>
  <c r="Q64"/>
  <c r="P64"/>
  <c r="W64" s="1"/>
  <c r="Y64" s="1"/>
  <c r="M64"/>
  <c r="AK63"/>
  <c r="S63"/>
  <c r="R63"/>
  <c r="Q63"/>
  <c r="P63"/>
  <c r="W63" s="1"/>
  <c r="Y63" s="1"/>
  <c r="M63"/>
  <c r="T62"/>
  <c r="S62"/>
  <c r="R62"/>
  <c r="Q62"/>
  <c r="P62"/>
  <c r="W62" s="1"/>
  <c r="Y62" s="1"/>
  <c r="M62"/>
  <c r="T61"/>
  <c r="S61"/>
  <c r="R61"/>
  <c r="Q61"/>
  <c r="P61"/>
  <c r="W61" s="1"/>
  <c r="Y61" s="1"/>
  <c r="M61"/>
  <c r="T60"/>
  <c r="S60"/>
  <c r="R60"/>
  <c r="Q60"/>
  <c r="P60"/>
  <c r="W60" s="1"/>
  <c r="Y60" s="1"/>
  <c r="M60"/>
  <c r="T59"/>
  <c r="S59"/>
  <c r="R59"/>
  <c r="Q59"/>
  <c r="P59"/>
  <c r="W59" s="1"/>
  <c r="Y59" s="1"/>
  <c r="M59"/>
  <c r="T58"/>
  <c r="S58"/>
  <c r="R58"/>
  <c r="Q58"/>
  <c r="P58"/>
  <c r="W58" s="1"/>
  <c r="Y58" s="1"/>
  <c r="M58"/>
  <c r="T57"/>
  <c r="S57"/>
  <c r="R57"/>
  <c r="Q57"/>
  <c r="P57"/>
  <c r="W57" s="1"/>
  <c r="Y57" s="1"/>
  <c r="M57"/>
  <c r="T56"/>
  <c r="S56"/>
  <c r="R56"/>
  <c r="Q56"/>
  <c r="P56"/>
  <c r="W56" s="1"/>
  <c r="Y56" s="1"/>
  <c r="M56"/>
  <c r="T55"/>
  <c r="S55"/>
  <c r="R55"/>
  <c r="Q55"/>
  <c r="P55"/>
  <c r="W55" s="1"/>
  <c r="Y55" s="1"/>
  <c r="M55"/>
  <c r="T54"/>
  <c r="S54"/>
  <c r="R54"/>
  <c r="Q54"/>
  <c r="P54"/>
  <c r="W54" s="1"/>
  <c r="Y54" s="1"/>
  <c r="M54"/>
  <c r="T53"/>
  <c r="S53"/>
  <c r="R53"/>
  <c r="Q53"/>
  <c r="P53"/>
  <c r="W53" s="1"/>
  <c r="Y53" s="1"/>
  <c r="M53"/>
  <c r="T52"/>
  <c r="S52"/>
  <c r="R52"/>
  <c r="Q52"/>
  <c r="P52"/>
  <c r="W52" s="1"/>
  <c r="Y52" s="1"/>
  <c r="M52"/>
  <c r="T51"/>
  <c r="S51"/>
  <c r="R51"/>
  <c r="Q51"/>
  <c r="P51"/>
  <c r="W51" s="1"/>
  <c r="Y51" s="1"/>
  <c r="M51"/>
  <c r="T50"/>
  <c r="S50"/>
  <c r="R50"/>
  <c r="Q50"/>
  <c r="P50"/>
  <c r="W50" s="1"/>
  <c r="Y50" s="1"/>
  <c r="M50"/>
  <c r="T49"/>
  <c r="S49"/>
  <c r="R49"/>
  <c r="Q49"/>
  <c r="P49"/>
  <c r="W49" s="1"/>
  <c r="Y49" s="1"/>
  <c r="M49"/>
  <c r="T48"/>
  <c r="S48"/>
  <c r="R48"/>
  <c r="Q48"/>
  <c r="P48"/>
  <c r="W48" s="1"/>
  <c r="Y48" s="1"/>
  <c r="M48"/>
  <c r="T47"/>
  <c r="S47"/>
  <c r="R47"/>
  <c r="Q47"/>
  <c r="P47"/>
  <c r="W47" s="1"/>
  <c r="Y47" s="1"/>
  <c r="M47"/>
  <c r="T46"/>
  <c r="S46"/>
  <c r="R46"/>
  <c r="Q46"/>
  <c r="P46"/>
  <c r="W46" s="1"/>
  <c r="Y46" s="1"/>
  <c r="M46"/>
  <c r="AK45"/>
  <c r="S45"/>
  <c r="R45"/>
  <c r="Q45"/>
  <c r="P45"/>
  <c r="W45" s="1"/>
  <c r="Y45" s="1"/>
  <c r="M45"/>
  <c r="AK44"/>
  <c r="S44"/>
  <c r="R44"/>
  <c r="Q44"/>
  <c r="P44"/>
  <c r="W44" s="1"/>
  <c r="Y44" s="1"/>
  <c r="M44"/>
  <c r="AK43"/>
  <c r="S43"/>
  <c r="R43"/>
  <c r="Q43"/>
  <c r="P43"/>
  <c r="W43" s="1"/>
  <c r="Y43" s="1"/>
  <c r="M43"/>
  <c r="AK42"/>
  <c r="S42"/>
  <c r="R42"/>
  <c r="Q42"/>
  <c r="P42"/>
  <c r="W42" s="1"/>
  <c r="Y42" s="1"/>
  <c r="M42"/>
  <c r="AK41"/>
  <c r="S41"/>
  <c r="R41"/>
  <c r="Q41"/>
  <c r="P41"/>
  <c r="W41" s="1"/>
  <c r="Y41" s="1"/>
  <c r="M41"/>
  <c r="AK40"/>
  <c r="S40"/>
  <c r="R40"/>
  <c r="Q40"/>
  <c r="P40"/>
  <c r="W40" s="1"/>
  <c r="Y40" s="1"/>
  <c r="M40"/>
  <c r="AK39"/>
  <c r="S39"/>
  <c r="R39"/>
  <c r="Q39"/>
  <c r="P39"/>
  <c r="W39" s="1"/>
  <c r="Y39" s="1"/>
  <c r="M39"/>
  <c r="AK38"/>
  <c r="S38"/>
  <c r="R38"/>
  <c r="Q38"/>
  <c r="P38"/>
  <c r="T38" s="1"/>
  <c r="V38" s="1"/>
  <c r="M38"/>
  <c r="AK37"/>
  <c r="S37"/>
  <c r="R37"/>
  <c r="Q37"/>
  <c r="P37"/>
  <c r="W37" s="1"/>
  <c r="Y37" s="1"/>
  <c r="M37"/>
  <c r="AK36"/>
  <c r="S36"/>
  <c r="R36"/>
  <c r="Q36"/>
  <c r="P36"/>
  <c r="M36"/>
  <c r="T35"/>
  <c r="S35"/>
  <c r="R35"/>
  <c r="Q35"/>
  <c r="P35"/>
  <c r="W35" s="1"/>
  <c r="Y35" s="1"/>
  <c r="M35"/>
  <c r="T34"/>
  <c r="S34"/>
  <c r="R34"/>
  <c r="Q34"/>
  <c r="P34"/>
  <c r="W34" s="1"/>
  <c r="Y34" s="1"/>
  <c r="M34"/>
  <c r="AK33"/>
  <c r="S33"/>
  <c r="R33"/>
  <c r="Q33"/>
  <c r="P33"/>
  <c r="T33" s="1"/>
  <c r="V33" s="1"/>
  <c r="M33"/>
  <c r="AK32"/>
  <c r="S32"/>
  <c r="R32"/>
  <c r="Q32"/>
  <c r="P32"/>
  <c r="T32" s="1"/>
  <c r="V32" s="1"/>
  <c r="M32"/>
  <c r="AK31"/>
  <c r="S31"/>
  <c r="R31"/>
  <c r="Q31"/>
  <c r="P31"/>
  <c r="M31"/>
  <c r="AK30"/>
  <c r="S30"/>
  <c r="Q30"/>
  <c r="P30"/>
  <c r="W30" s="1"/>
  <c r="Y30" s="1"/>
  <c r="M30"/>
  <c r="AK29"/>
  <c r="S29"/>
  <c r="R29"/>
  <c r="Q29"/>
  <c r="P29"/>
  <c r="W29" s="1"/>
  <c r="Y29" s="1"/>
  <c r="M29"/>
  <c r="AK28"/>
  <c r="S28"/>
  <c r="R28"/>
  <c r="Q28"/>
  <c r="P28"/>
  <c r="W28" s="1"/>
  <c r="Y28" s="1"/>
  <c r="M28"/>
  <c r="AK27"/>
  <c r="S27"/>
  <c r="R27"/>
  <c r="Q27"/>
  <c r="P27"/>
  <c r="W27" s="1"/>
  <c r="Y27" s="1"/>
  <c r="M27"/>
  <c r="AK26"/>
  <c r="S26"/>
  <c r="R26"/>
  <c r="Q26"/>
  <c r="P26"/>
  <c r="W26" s="1"/>
  <c r="Y26" s="1"/>
  <c r="M26"/>
  <c r="AK25"/>
  <c r="T25"/>
  <c r="S25"/>
  <c r="Q25"/>
  <c r="P25"/>
  <c r="W25" s="1"/>
  <c r="Y25" s="1"/>
  <c r="M25"/>
  <c r="AK24"/>
  <c r="S24"/>
  <c r="Q24"/>
  <c r="P24"/>
  <c r="W24" s="1"/>
  <c r="Y24" s="1"/>
  <c r="M24"/>
  <c r="AK23"/>
  <c r="S23"/>
  <c r="R23"/>
  <c r="Q23"/>
  <c r="P23"/>
  <c r="W23" s="1"/>
  <c r="Y23" s="1"/>
  <c r="M23"/>
  <c r="AK22"/>
  <c r="S22"/>
  <c r="R22"/>
  <c r="Q22"/>
  <c r="P22"/>
  <c r="W22" s="1"/>
  <c r="Y22" s="1"/>
  <c r="M22"/>
  <c r="AK21"/>
  <c r="T21" s="1"/>
  <c r="S21"/>
  <c r="Q21"/>
  <c r="P21"/>
  <c r="W21" s="1"/>
  <c r="Y21" s="1"/>
  <c r="M21"/>
  <c r="AK20"/>
  <c r="S20"/>
  <c r="R20"/>
  <c r="Q20"/>
  <c r="P20"/>
  <c r="W20" s="1"/>
  <c r="Y20" s="1"/>
  <c r="M20"/>
  <c r="AK19"/>
  <c r="S19"/>
  <c r="R19"/>
  <c r="Q19"/>
  <c r="P19"/>
  <c r="W19" s="1"/>
  <c r="Y19" s="1"/>
  <c r="M19"/>
  <c r="AK18"/>
  <c r="S18"/>
  <c r="R18"/>
  <c r="Q18"/>
  <c r="P18"/>
  <c r="W18" s="1"/>
  <c r="Y18" s="1"/>
  <c r="M18"/>
  <c r="T17"/>
  <c r="S17"/>
  <c r="R17"/>
  <c r="Q17"/>
  <c r="P17"/>
  <c r="W17" s="1"/>
  <c r="Y17" s="1"/>
  <c r="M17"/>
  <c r="T16"/>
  <c r="S16"/>
  <c r="R16"/>
  <c r="Q16"/>
  <c r="P16"/>
  <c r="W16" s="1"/>
  <c r="Y16" s="1"/>
  <c r="M16"/>
  <c r="T15"/>
  <c r="S15"/>
  <c r="R15"/>
  <c r="Q15"/>
  <c r="P15"/>
  <c r="W15" s="1"/>
  <c r="Y15" s="1"/>
  <c r="M15"/>
  <c r="T14"/>
  <c r="S14"/>
  <c r="R14"/>
  <c r="Q14"/>
  <c r="P14"/>
  <c r="W14" s="1"/>
  <c r="Y14" s="1"/>
  <c r="M14"/>
  <c r="T13"/>
  <c r="S13"/>
  <c r="R13"/>
  <c r="Q13"/>
  <c r="P13"/>
  <c r="W13" s="1"/>
  <c r="Y13" s="1"/>
  <c r="M13"/>
  <c r="T12"/>
  <c r="S12"/>
  <c r="R12"/>
  <c r="Q12"/>
  <c r="P12"/>
  <c r="W12" s="1"/>
  <c r="Y12" s="1"/>
  <c r="M12"/>
  <c r="AK11"/>
  <c r="T11"/>
  <c r="S11"/>
  <c r="R11"/>
  <c r="Q11"/>
  <c r="P11"/>
  <c r="W11" s="1"/>
  <c r="Y11" s="1"/>
  <c r="M11"/>
  <c r="AK10"/>
  <c r="T10"/>
  <c r="S10"/>
  <c r="R10"/>
  <c r="Q10"/>
  <c r="P10"/>
  <c r="W10" s="1"/>
  <c r="Y10" s="1"/>
  <c r="M10"/>
  <c r="N9"/>
  <c r="O9"/>
  <c r="U9"/>
  <c r="AA9"/>
  <c r="AB9"/>
  <c r="AC9"/>
  <c r="AK8"/>
  <c r="T8"/>
  <c r="S8"/>
  <c r="R8"/>
  <c r="Q8"/>
  <c r="P8"/>
  <c r="W8" s="1"/>
  <c r="Y8" s="1"/>
  <c r="M8"/>
  <c r="AK7"/>
  <c r="Z7"/>
  <c r="T7"/>
  <c r="S7"/>
  <c r="R7"/>
  <c r="Q7"/>
  <c r="P7"/>
  <c r="W7" s="1"/>
  <c r="Y7" s="1"/>
  <c r="M7"/>
  <c r="AK6"/>
  <c r="T6"/>
  <c r="S6"/>
  <c r="R6"/>
  <c r="Q6"/>
  <c r="P6"/>
  <c r="W6" s="1"/>
  <c r="Y6" s="1"/>
  <c r="M6"/>
  <c r="AK5"/>
  <c r="Z5"/>
  <c r="T5"/>
  <c r="S5"/>
  <c r="R5"/>
  <c r="Q5"/>
  <c r="P5"/>
  <c r="W5" s="1"/>
  <c r="Y5" s="1"/>
  <c r="M5"/>
  <c r="M9" l="1"/>
  <c r="Q9"/>
  <c r="S9"/>
  <c r="AD7"/>
  <c r="Y9"/>
  <c r="R9"/>
  <c r="T9"/>
  <c r="V11"/>
  <c r="V13"/>
  <c r="V15"/>
  <c r="V17"/>
  <c r="T30"/>
  <c r="V30" s="1"/>
  <c r="T31"/>
  <c r="V31" s="1"/>
  <c r="AL31" s="1"/>
  <c r="W31"/>
  <c r="Y31" s="1"/>
  <c r="T36"/>
  <c r="V36" s="1"/>
  <c r="X36" s="1"/>
  <c r="Z36" s="1"/>
  <c r="W36"/>
  <c r="Y36" s="1"/>
  <c r="V47"/>
  <c r="V49"/>
  <c r="V51"/>
  <c r="V53"/>
  <c r="V55"/>
  <c r="V57"/>
  <c r="V59"/>
  <c r="V61"/>
  <c r="V83"/>
  <c r="V10"/>
  <c r="V12"/>
  <c r="X12" s="1"/>
  <c r="Z12" s="1"/>
  <c r="AD12" s="1"/>
  <c r="AE12" s="1"/>
  <c r="V14"/>
  <c r="V16"/>
  <c r="X16" s="1"/>
  <c r="Z16" s="1"/>
  <c r="AD16" s="1"/>
  <c r="AE16" s="1"/>
  <c r="V21"/>
  <c r="V25"/>
  <c r="X25" s="1"/>
  <c r="Z25" s="1"/>
  <c r="AD25" s="1"/>
  <c r="AE25" s="1"/>
  <c r="AM25" s="1"/>
  <c r="W33"/>
  <c r="Y33" s="1"/>
  <c r="V35"/>
  <c r="V46"/>
  <c r="V48"/>
  <c r="V50"/>
  <c r="V52"/>
  <c r="V54"/>
  <c r="V56"/>
  <c r="V58"/>
  <c r="V60"/>
  <c r="V62"/>
  <c r="AD82"/>
  <c r="X11"/>
  <c r="Z11" s="1"/>
  <c r="X13"/>
  <c r="Z13" s="1"/>
  <c r="X15"/>
  <c r="Z15" s="1"/>
  <c r="AD15" s="1"/>
  <c r="AE15" s="1"/>
  <c r="X17"/>
  <c r="Z17" s="1"/>
  <c r="AD17" s="1"/>
  <c r="AE17" s="1"/>
  <c r="X30"/>
  <c r="Z30" s="1"/>
  <c r="AD30" s="1"/>
  <c r="AE30" s="1"/>
  <c r="AM30" s="1"/>
  <c r="X31"/>
  <c r="Z31" s="1"/>
  <c r="AD31" s="1"/>
  <c r="AE31" s="1"/>
  <c r="AM31" s="1"/>
  <c r="AD13"/>
  <c r="AE13" s="1"/>
  <c r="X10"/>
  <c r="Z10" s="1"/>
  <c r="AD10" s="1"/>
  <c r="AE10" s="1"/>
  <c r="X14"/>
  <c r="Z14" s="1"/>
  <c r="AD14" s="1"/>
  <c r="AE14" s="1"/>
  <c r="X21"/>
  <c r="Z21" s="1"/>
  <c r="AD21" s="1"/>
  <c r="AE21" s="1"/>
  <c r="AM21" s="1"/>
  <c r="X32"/>
  <c r="Z32" s="1"/>
  <c r="X33"/>
  <c r="Z33" s="1"/>
  <c r="AD33" s="1"/>
  <c r="AE33" s="1"/>
  <c r="AM33" s="1"/>
  <c r="X35"/>
  <c r="Z35" s="1"/>
  <c r="AD35" s="1"/>
  <c r="AE35" s="1"/>
  <c r="X38"/>
  <c r="Z38" s="1"/>
  <c r="AD11"/>
  <c r="AE11" s="1"/>
  <c r="AL21"/>
  <c r="AL25"/>
  <c r="X47"/>
  <c r="Z47" s="1"/>
  <c r="AD47" s="1"/>
  <c r="AE47" s="1"/>
  <c r="X49"/>
  <c r="Z49" s="1"/>
  <c r="X51"/>
  <c r="Z51" s="1"/>
  <c r="X53"/>
  <c r="Z53" s="1"/>
  <c r="X55"/>
  <c r="Z55" s="1"/>
  <c r="AD55" s="1"/>
  <c r="AE55" s="1"/>
  <c r="X57"/>
  <c r="Z57" s="1"/>
  <c r="AD57" s="1"/>
  <c r="AE57" s="1"/>
  <c r="X59"/>
  <c r="Z59" s="1"/>
  <c r="AD59" s="1"/>
  <c r="AE59" s="1"/>
  <c r="X61"/>
  <c r="Z61" s="1"/>
  <c r="AD61" s="1"/>
  <c r="AE61" s="1"/>
  <c r="X83"/>
  <c r="Z83" s="1"/>
  <c r="AD83" s="1"/>
  <c r="AE83" s="1"/>
  <c r="T18"/>
  <c r="V18" s="1"/>
  <c r="T19"/>
  <c r="V19" s="1"/>
  <c r="T20"/>
  <c r="V20" s="1"/>
  <c r="T24"/>
  <c r="V24" s="1"/>
  <c r="W32"/>
  <c r="Y32" s="1"/>
  <c r="AD32" s="1"/>
  <c r="AE32" s="1"/>
  <c r="AM32" s="1"/>
  <c r="AL33"/>
  <c r="AL36"/>
  <c r="W38"/>
  <c r="Y38" s="1"/>
  <c r="AD38" s="1"/>
  <c r="AE38" s="1"/>
  <c r="AL83"/>
  <c r="X46"/>
  <c r="Z46" s="1"/>
  <c r="AD46" s="1"/>
  <c r="AE46" s="1"/>
  <c r="X48"/>
  <c r="Z48" s="1"/>
  <c r="X50"/>
  <c r="Z50" s="1"/>
  <c r="AD50" s="1"/>
  <c r="AE50" s="1"/>
  <c r="X52"/>
  <c r="Z52" s="1"/>
  <c r="AD52" s="1"/>
  <c r="AE52" s="1"/>
  <c r="X54"/>
  <c r="Z54" s="1"/>
  <c r="AD54" s="1"/>
  <c r="AE54" s="1"/>
  <c r="X56"/>
  <c r="Z56" s="1"/>
  <c r="AD56" s="1"/>
  <c r="AE56" s="1"/>
  <c r="X58"/>
  <c r="Z58" s="1"/>
  <c r="AD58" s="1"/>
  <c r="AE58" s="1"/>
  <c r="X60"/>
  <c r="Z60" s="1"/>
  <c r="AD60" s="1"/>
  <c r="AE60" s="1"/>
  <c r="X62"/>
  <c r="Z62" s="1"/>
  <c r="AD62" s="1"/>
  <c r="AE62" s="1"/>
  <c r="T22"/>
  <c r="V22" s="1"/>
  <c r="T23"/>
  <c r="V23" s="1"/>
  <c r="AL23" s="1"/>
  <c r="T26"/>
  <c r="V26" s="1"/>
  <c r="T27"/>
  <c r="V27" s="1"/>
  <c r="AL27" s="1"/>
  <c r="T28"/>
  <c r="V28" s="1"/>
  <c r="T29"/>
  <c r="V29" s="1"/>
  <c r="AL29" s="1"/>
  <c r="AL30"/>
  <c r="AL32"/>
  <c r="V34"/>
  <c r="AL38"/>
  <c r="AD48"/>
  <c r="AE48" s="1"/>
  <c r="AD49"/>
  <c r="AE49" s="1"/>
  <c r="AD51"/>
  <c r="AE51" s="1"/>
  <c r="AD53"/>
  <c r="AE53" s="1"/>
  <c r="T40"/>
  <c r="V40" s="1"/>
  <c r="T42"/>
  <c r="V42" s="1"/>
  <c r="T44"/>
  <c r="V44" s="1"/>
  <c r="T64"/>
  <c r="V64" s="1"/>
  <c r="AL64" s="1"/>
  <c r="T66"/>
  <c r="V66" s="1"/>
  <c r="T68"/>
  <c r="V68" s="1"/>
  <c r="AL68" s="1"/>
  <c r="T70"/>
  <c r="V70" s="1"/>
  <c r="T72"/>
  <c r="V72" s="1"/>
  <c r="T74"/>
  <c r="V74" s="1"/>
  <c r="T76"/>
  <c r="V76" s="1"/>
  <c r="T78"/>
  <c r="V78" s="1"/>
  <c r="T80"/>
  <c r="V80" s="1"/>
  <c r="T85"/>
  <c r="V85" s="1"/>
  <c r="T87"/>
  <c r="V87" s="1"/>
  <c r="T89"/>
  <c r="V89" s="1"/>
  <c r="T37"/>
  <c r="V37" s="1"/>
  <c r="T39"/>
  <c r="V39" s="1"/>
  <c r="T41"/>
  <c r="V41" s="1"/>
  <c r="T43"/>
  <c r="V43" s="1"/>
  <c r="T45"/>
  <c r="V45" s="1"/>
  <c r="T63"/>
  <c r="V63" s="1"/>
  <c r="T65"/>
  <c r="V65" s="1"/>
  <c r="T67"/>
  <c r="V67" s="1"/>
  <c r="T69"/>
  <c r="V69" s="1"/>
  <c r="T71"/>
  <c r="V71" s="1"/>
  <c r="T73"/>
  <c r="V73" s="1"/>
  <c r="T75"/>
  <c r="V75" s="1"/>
  <c r="T77"/>
  <c r="V77" s="1"/>
  <c r="T79"/>
  <c r="V79" s="1"/>
  <c r="T81"/>
  <c r="V81" s="1"/>
  <c r="T82"/>
  <c r="V82" s="1"/>
  <c r="AE82" s="1"/>
  <c r="T84"/>
  <c r="V84" s="1"/>
  <c r="T86"/>
  <c r="V86" s="1"/>
  <c r="T88"/>
  <c r="V88" s="1"/>
  <c r="T90"/>
  <c r="V90" s="1"/>
  <c r="P9"/>
  <c r="W9"/>
  <c r="V5"/>
  <c r="V7"/>
  <c r="AE7" s="1"/>
  <c r="AD5"/>
  <c r="V6"/>
  <c r="X6" s="1"/>
  <c r="V8"/>
  <c r="X8" s="1"/>
  <c r="Z8" s="1"/>
  <c r="AD8" s="1"/>
  <c r="AE8" s="1"/>
  <c r="AD36" l="1"/>
  <c r="AE36" s="1"/>
  <c r="AL90"/>
  <c r="X90"/>
  <c r="Z90" s="1"/>
  <c r="AD90" s="1"/>
  <c r="AE90" s="1"/>
  <c r="AL86"/>
  <c r="X86"/>
  <c r="Z86" s="1"/>
  <c r="AD86" s="1"/>
  <c r="AE86" s="1"/>
  <c r="AL79"/>
  <c r="X79"/>
  <c r="Z79" s="1"/>
  <c r="AD79" s="1"/>
  <c r="AE79" s="1"/>
  <c r="AL75"/>
  <c r="X75"/>
  <c r="Z75" s="1"/>
  <c r="AD75" s="1"/>
  <c r="AE75" s="1"/>
  <c r="AL71"/>
  <c r="X71"/>
  <c r="Z71" s="1"/>
  <c r="AD71" s="1"/>
  <c r="AE71" s="1"/>
  <c r="AL67"/>
  <c r="X67"/>
  <c r="Z67" s="1"/>
  <c r="AD67" s="1"/>
  <c r="AE67" s="1"/>
  <c r="AL63"/>
  <c r="X63"/>
  <c r="Z63" s="1"/>
  <c r="AD63" s="1"/>
  <c r="AE63" s="1"/>
  <c r="AL43"/>
  <c r="X43"/>
  <c r="Z43" s="1"/>
  <c r="AD43" s="1"/>
  <c r="AE43" s="1"/>
  <c r="AL39"/>
  <c r="X39"/>
  <c r="Z39" s="1"/>
  <c r="AD39" s="1"/>
  <c r="AE39" s="1"/>
  <c r="X89"/>
  <c r="Z89" s="1"/>
  <c r="AD89" s="1"/>
  <c r="AE89" s="1"/>
  <c r="X85"/>
  <c r="Z85" s="1"/>
  <c r="AD85" s="1"/>
  <c r="AE85" s="1"/>
  <c r="X78"/>
  <c r="Z78" s="1"/>
  <c r="AD78" s="1"/>
  <c r="AE78" s="1"/>
  <c r="X74"/>
  <c r="Z74" s="1"/>
  <c r="AD74" s="1"/>
  <c r="AE74" s="1"/>
  <c r="X70"/>
  <c r="Z70" s="1"/>
  <c r="AD70" s="1"/>
  <c r="AE70" s="1"/>
  <c r="X66"/>
  <c r="Z66" s="1"/>
  <c r="AD66" s="1"/>
  <c r="AE66" s="1"/>
  <c r="X44"/>
  <c r="Z44" s="1"/>
  <c r="AD44" s="1"/>
  <c r="AE44" s="1"/>
  <c r="X40"/>
  <c r="Z40" s="1"/>
  <c r="AD40" s="1"/>
  <c r="AE40" s="1"/>
  <c r="X34"/>
  <c r="Z34" s="1"/>
  <c r="AD34" s="1"/>
  <c r="AE34" s="1"/>
  <c r="X28"/>
  <c r="Z28" s="1"/>
  <c r="AD28" s="1"/>
  <c r="AE28" s="1"/>
  <c r="AM28" s="1"/>
  <c r="X26"/>
  <c r="Z26" s="1"/>
  <c r="AD26" s="1"/>
  <c r="AE26" s="1"/>
  <c r="AM26" s="1"/>
  <c r="X22"/>
  <c r="Z22" s="1"/>
  <c r="AD22" s="1"/>
  <c r="AE22" s="1"/>
  <c r="AM22" s="1"/>
  <c r="AL24"/>
  <c r="X24"/>
  <c r="Z24" s="1"/>
  <c r="AD24" s="1"/>
  <c r="AE24" s="1"/>
  <c r="AM24" s="1"/>
  <c r="AL19"/>
  <c r="X19"/>
  <c r="Z19" s="1"/>
  <c r="AD19" s="1"/>
  <c r="AE19" s="1"/>
  <c r="AM19" s="1"/>
  <c r="AL82"/>
  <c r="AL78"/>
  <c r="AL74"/>
  <c r="AL44"/>
  <c r="AL40"/>
  <c r="AL89"/>
  <c r="AL85"/>
  <c r="AL28"/>
  <c r="AL26"/>
  <c r="AL22"/>
  <c r="AL88"/>
  <c r="X88"/>
  <c r="Z88" s="1"/>
  <c r="AD88" s="1"/>
  <c r="AE88" s="1"/>
  <c r="AL84"/>
  <c r="X84"/>
  <c r="Z84" s="1"/>
  <c r="AD84" s="1"/>
  <c r="AE84" s="1"/>
  <c r="AL81"/>
  <c r="X81"/>
  <c r="Z81" s="1"/>
  <c r="AD81" s="1"/>
  <c r="AE81" s="1"/>
  <c r="AL77"/>
  <c r="X77"/>
  <c r="Z77" s="1"/>
  <c r="AD77" s="1"/>
  <c r="AE77" s="1"/>
  <c r="AL73"/>
  <c r="AE73"/>
  <c r="X73"/>
  <c r="Z73" s="1"/>
  <c r="AD73" s="1"/>
  <c r="AL69"/>
  <c r="X69"/>
  <c r="Z69" s="1"/>
  <c r="AD69" s="1"/>
  <c r="AE69" s="1"/>
  <c r="AL65"/>
  <c r="X65"/>
  <c r="Z65" s="1"/>
  <c r="AD65" s="1"/>
  <c r="AE65" s="1"/>
  <c r="AL45"/>
  <c r="X45"/>
  <c r="Z45" s="1"/>
  <c r="AD45" s="1"/>
  <c r="AE45" s="1"/>
  <c r="AL41"/>
  <c r="X41"/>
  <c r="Z41" s="1"/>
  <c r="AD41" s="1"/>
  <c r="AE41" s="1"/>
  <c r="AL37"/>
  <c r="X37"/>
  <c r="Z37" s="1"/>
  <c r="AD37" s="1"/>
  <c r="AE37" s="1"/>
  <c r="X87"/>
  <c r="Z87" s="1"/>
  <c r="AD87" s="1"/>
  <c r="AE87" s="1"/>
  <c r="X80"/>
  <c r="Z80" s="1"/>
  <c r="AD80" s="1"/>
  <c r="AE80" s="1"/>
  <c r="X76"/>
  <c r="Z76" s="1"/>
  <c r="AD76" s="1"/>
  <c r="AE76" s="1"/>
  <c r="X72"/>
  <c r="Z72" s="1"/>
  <c r="AD72" s="1"/>
  <c r="AE72" s="1"/>
  <c r="X68"/>
  <c r="Z68" s="1"/>
  <c r="AD68" s="1"/>
  <c r="AE68" s="1"/>
  <c r="X64"/>
  <c r="Z64" s="1"/>
  <c r="AD64" s="1"/>
  <c r="AE64" s="1"/>
  <c r="X42"/>
  <c r="Z42" s="1"/>
  <c r="AD42" s="1"/>
  <c r="AE42" s="1"/>
  <c r="X29"/>
  <c r="Z29" s="1"/>
  <c r="AD29" s="1"/>
  <c r="AE29" s="1"/>
  <c r="AM29" s="1"/>
  <c r="X27"/>
  <c r="Z27" s="1"/>
  <c r="AD27" s="1"/>
  <c r="AE27" s="1"/>
  <c r="AM27" s="1"/>
  <c r="X23"/>
  <c r="Z23" s="1"/>
  <c r="AD23" s="1"/>
  <c r="AE23" s="1"/>
  <c r="AM23" s="1"/>
  <c r="AL20"/>
  <c r="X20"/>
  <c r="Z20" s="1"/>
  <c r="AD20" s="1"/>
  <c r="AE20" s="1"/>
  <c r="AM20" s="1"/>
  <c r="AL18"/>
  <c r="X18"/>
  <c r="Z18" s="1"/>
  <c r="AD18" s="1"/>
  <c r="AE18" s="1"/>
  <c r="AM18" s="1"/>
  <c r="AL80"/>
  <c r="AL76"/>
  <c r="AL72"/>
  <c r="AL70"/>
  <c r="AL66"/>
  <c r="AL42"/>
  <c r="AL87"/>
  <c r="Z6"/>
  <c r="X9"/>
  <c r="V9"/>
  <c r="AE5"/>
  <c r="AD6" l="1"/>
  <c r="Z9"/>
  <c r="AE6" l="1"/>
  <c r="AE9" s="1"/>
  <c r="AD9"/>
  <c r="O315" l="1"/>
  <c r="U315"/>
  <c r="AA315"/>
  <c r="AB315"/>
  <c r="AC315"/>
  <c r="N315"/>
  <c r="S315"/>
  <c r="Q315"/>
  <c r="R315" l="1"/>
  <c r="P315"/>
  <c r="Y315"/>
  <c r="T315"/>
  <c r="W315" l="1"/>
  <c r="V315"/>
  <c r="Z315" l="1"/>
  <c r="X315"/>
  <c r="AD315"/>
  <c r="AE315" l="1"/>
  <c r="L9" l="1"/>
  <c r="K9"/>
</calcChain>
</file>

<file path=xl/sharedStrings.xml><?xml version="1.0" encoding="utf-8"?>
<sst xmlns="http://schemas.openxmlformats.org/spreadsheetml/2006/main" count="1725" uniqueCount="938">
  <si>
    <t>S. No.</t>
  </si>
  <si>
    <t>Designation</t>
  </si>
  <si>
    <t>Wages per month</t>
  </si>
  <si>
    <t>PF Base</t>
  </si>
  <si>
    <t>ESI Base</t>
  </si>
  <si>
    <t>Deductions</t>
  </si>
  <si>
    <t>Net Payable</t>
  </si>
  <si>
    <t>Dated</t>
  </si>
  <si>
    <t>Others</t>
  </si>
  <si>
    <t>LWF</t>
  </si>
  <si>
    <t>Total</t>
  </si>
  <si>
    <t>Adv.</t>
  </si>
  <si>
    <t>HRA</t>
  </si>
  <si>
    <t>GLOBE MANAGEMENT SERVICES</t>
  </si>
  <si>
    <t>UAN No.</t>
  </si>
  <si>
    <t>Arrear</t>
  </si>
  <si>
    <t>Emp. Roll No.</t>
  </si>
  <si>
    <t>EMPLOYEE'S NAME</t>
  </si>
  <si>
    <t>Father's name</t>
  </si>
  <si>
    <t>E S I No.</t>
  </si>
  <si>
    <t>P F No.</t>
  </si>
  <si>
    <t>Attendence</t>
  </si>
  <si>
    <t>Earnings</t>
  </si>
  <si>
    <t>Cheque no.</t>
  </si>
  <si>
    <t>Wages</t>
  </si>
  <si>
    <t>Conv</t>
  </si>
  <si>
    <t>Reg Deys</t>
  </si>
  <si>
    <t>O T hrs</t>
  </si>
  <si>
    <t>O T amt.</t>
  </si>
  <si>
    <t xml:space="preserve">Gross salary </t>
  </si>
  <si>
    <t>P F</t>
  </si>
  <si>
    <t>ESI</t>
  </si>
  <si>
    <t>TOTAL</t>
  </si>
  <si>
    <t>DAVINDER SINGH</t>
  </si>
  <si>
    <t>Bhag Singh</t>
  </si>
  <si>
    <t>Back Office Support</t>
  </si>
  <si>
    <t>100130641355</t>
  </si>
  <si>
    <t>BALAK RAM</t>
  </si>
  <si>
    <t>RAM BALI</t>
  </si>
  <si>
    <t>Store support, Lucknow</t>
  </si>
  <si>
    <t>100571669385</t>
  </si>
  <si>
    <t>SHEO SWAROOP RAWAT</t>
  </si>
  <si>
    <t>Late Saddhoo Rawat</t>
  </si>
  <si>
    <t>100350160842</t>
  </si>
  <si>
    <t>AVDHESH KUMAR</t>
  </si>
  <si>
    <t>RAJESH KUMAR</t>
  </si>
  <si>
    <t>Office boy, Kanpur</t>
  </si>
  <si>
    <t>101115121000</t>
  </si>
  <si>
    <t xml:space="preserve"> </t>
  </si>
  <si>
    <t>ARVIND SINGH</t>
  </si>
  <si>
    <t>RAM SARAN</t>
  </si>
  <si>
    <t>Rescue opperation</t>
  </si>
  <si>
    <t>100509033357</t>
  </si>
  <si>
    <t>AKASH SHARMA</t>
  </si>
  <si>
    <t>ANUP SHARMA</t>
  </si>
  <si>
    <t>100571064635</t>
  </si>
  <si>
    <t>RANJAN SINGH</t>
  </si>
  <si>
    <t>VIRENDRA SINGH</t>
  </si>
  <si>
    <t>HK Empl. Gurgaon</t>
  </si>
  <si>
    <t>101253206251</t>
  </si>
  <si>
    <t>MOHIT SHARMA</t>
  </si>
  <si>
    <t>100508807756</t>
  </si>
  <si>
    <t>AJEET YADAV</t>
  </si>
  <si>
    <t>RAM AWADH YADAV</t>
  </si>
  <si>
    <t>101426497285</t>
  </si>
  <si>
    <t>JASHOBANTA PAIRA</t>
  </si>
  <si>
    <t>BHUPATI PAIRA</t>
  </si>
  <si>
    <t>100957439125</t>
  </si>
  <si>
    <t>PUNEET</t>
  </si>
  <si>
    <t>RAM KISHAN SINGH</t>
  </si>
  <si>
    <t>101486610531</t>
  </si>
  <si>
    <t>BIPUL YADAV</t>
  </si>
  <si>
    <t>MURLIDHAR YADAV</t>
  </si>
  <si>
    <t>101108177111</t>
  </si>
  <si>
    <t>RAMESH</t>
  </si>
  <si>
    <t>ISHWAR SINGH</t>
  </si>
  <si>
    <t>101259735278</t>
  </si>
  <si>
    <t>TEETU SINGH</t>
  </si>
  <si>
    <t>NAROTTAM SINGH</t>
  </si>
  <si>
    <t>101445375596</t>
  </si>
  <si>
    <t>LALIT KUMAR</t>
  </si>
  <si>
    <t>SACHIN</t>
  </si>
  <si>
    <t>SHAMSHER</t>
  </si>
  <si>
    <t>101608492338</t>
  </si>
  <si>
    <t>LAXMI NARAYAN</t>
  </si>
  <si>
    <t>101384694693</t>
  </si>
  <si>
    <t>NEFT</t>
  </si>
  <si>
    <t>DHARMENDRA KUMAR TIWARI</t>
  </si>
  <si>
    <t>RAJENDRA PRASAD</t>
  </si>
  <si>
    <t>H/K Emp. Kanpur</t>
  </si>
  <si>
    <t>100136211551</t>
  </si>
  <si>
    <t>DHARAMVEER SINGH</t>
  </si>
  <si>
    <t>RAM AVTAR SINGH</t>
  </si>
  <si>
    <t>H/K Emp. Shakti Nagar</t>
  </si>
  <si>
    <t>100135760989</t>
  </si>
  <si>
    <t>SANDEEP MISHRA</t>
  </si>
  <si>
    <t>RAMESH CHANDA MISHRA</t>
  </si>
  <si>
    <t>H/K Emp. Gorakhpur</t>
  </si>
  <si>
    <t>101438889497</t>
  </si>
  <si>
    <t>RAMESH KUMAR</t>
  </si>
  <si>
    <t>Rescue operation</t>
  </si>
  <si>
    <t>101361566547</t>
  </si>
  <si>
    <t>MASLAHAT WARIS</t>
  </si>
  <si>
    <t>MUBARAQ ALI</t>
  </si>
  <si>
    <t>101464200571</t>
  </si>
  <si>
    <t>MERAJ HUSSAIN</t>
  </si>
  <si>
    <t>MOHAMMAD HUSSAIN</t>
  </si>
  <si>
    <t>100732945486</t>
  </si>
  <si>
    <t xml:space="preserve">VISHAL MISHRA  </t>
  </si>
  <si>
    <t>ADITYA KUMAR MISHRA</t>
  </si>
  <si>
    <t>H/K Emp. Kanpur-1</t>
  </si>
  <si>
    <t>101273527300</t>
  </si>
  <si>
    <t>OM PRAKASH</t>
  </si>
  <si>
    <t>BINDA PRASAD</t>
  </si>
  <si>
    <t>H/K Emp. Kanpur-2</t>
  </si>
  <si>
    <t>100260817914</t>
  </si>
  <si>
    <t xml:space="preserve">GIRJESH SINGH     </t>
  </si>
  <si>
    <t>BALWAN SINGH</t>
  </si>
  <si>
    <t>101174218686</t>
  </si>
  <si>
    <t>SARVESH KUMAR SRIVASTAV</t>
  </si>
  <si>
    <t>RAJESHWAR PRASAD</t>
  </si>
  <si>
    <t>H/K Emp. Varanasi</t>
  </si>
  <si>
    <t>100339737512</t>
  </si>
  <si>
    <t>VIKRAM SINGH</t>
  </si>
  <si>
    <t>ASHOK SINGH</t>
  </si>
  <si>
    <t>H/K Emp. Allahabad</t>
  </si>
  <si>
    <t>100507971676</t>
  </si>
  <si>
    <t>ANKIT RAWAT</t>
  </si>
  <si>
    <t>RUPAN RWAT</t>
  </si>
  <si>
    <t>101599518908</t>
  </si>
  <si>
    <t>MOHD. ASLAM</t>
  </si>
  <si>
    <t>ALEEM</t>
  </si>
  <si>
    <t>H/K Emp. Lucknow</t>
  </si>
  <si>
    <t>100230549865</t>
  </si>
  <si>
    <t>SUNIL NATHANIEAL</t>
  </si>
  <si>
    <t>VICTAR ETHENIYAR</t>
  </si>
  <si>
    <t>100371019743</t>
  </si>
  <si>
    <t>VIVEK KUMAR TIWARI</t>
  </si>
  <si>
    <t>SHIV SAGAR TIWARI</t>
  </si>
  <si>
    <t>100571813223</t>
  </si>
  <si>
    <t>HARISH BHATIA</t>
  </si>
  <si>
    <t>LAXMAN BHATIA</t>
  </si>
  <si>
    <t>100162091793</t>
  </si>
  <si>
    <t>SANTOSH MAURYA</t>
  </si>
  <si>
    <t>RAM AGYA MAURYA</t>
  </si>
  <si>
    <t>100733462794</t>
  </si>
  <si>
    <t>HARJEET SINGH</t>
  </si>
  <si>
    <t>Late Harbans Singh</t>
  </si>
  <si>
    <t>100162536695</t>
  </si>
  <si>
    <t>SUNIL KUMAR</t>
  </si>
  <si>
    <t>LATE RAM DAYAL</t>
  </si>
  <si>
    <t>101363184738</t>
  </si>
  <si>
    <t>BILOCHAN SINGH</t>
  </si>
  <si>
    <t>GHEESARAM</t>
  </si>
  <si>
    <t>101297506290</t>
  </si>
  <si>
    <t>NARESH PAL</t>
  </si>
  <si>
    <t>HK Empl. Delhi</t>
  </si>
  <si>
    <t>101257085165</t>
  </si>
  <si>
    <t>ANKUR KUMAR</t>
  </si>
  <si>
    <t>BIGU PRASAD KUSHAVAHA</t>
  </si>
  <si>
    <t>101598143465</t>
  </si>
  <si>
    <t>KIRAN PAL</t>
  </si>
  <si>
    <t>ATTAR SINGH</t>
  </si>
  <si>
    <t>100507977005</t>
  </si>
  <si>
    <t>NANDAN SINGH</t>
  </si>
  <si>
    <t>YODHA SINGH</t>
  </si>
  <si>
    <t>100509559472</t>
  </si>
  <si>
    <t>VIJAY SINGH RAWAT</t>
  </si>
  <si>
    <t>LATE SH. K. S. RAWAT</t>
  </si>
  <si>
    <t>100508438345</t>
  </si>
  <si>
    <t>MADAN LAL</t>
  </si>
  <si>
    <t>Shyam Lal</t>
  </si>
  <si>
    <t>100509336938</t>
  </si>
  <si>
    <t>RAM YATAN HAZARI</t>
  </si>
  <si>
    <t>AKLU PASWAN</t>
  </si>
  <si>
    <t>100302469440</t>
  </si>
  <si>
    <t>ARJUN</t>
  </si>
  <si>
    <t>RAM MILAN</t>
  </si>
  <si>
    <t>100509022964</t>
  </si>
  <si>
    <t>VINOD KUMAR</t>
  </si>
  <si>
    <t>JAGMAL SINGH</t>
  </si>
  <si>
    <t>100408030957</t>
  </si>
  <si>
    <t>PANKAJ KUMAR PANDEY</t>
  </si>
  <si>
    <t>RAJESH PANDEY</t>
  </si>
  <si>
    <t>100508987318</t>
  </si>
  <si>
    <t>AKASH VERMA</t>
  </si>
  <si>
    <t>VINDHYACHAL VERMA</t>
  </si>
  <si>
    <t>100509533685</t>
  </si>
  <si>
    <t>SHAMSHER ALI</t>
  </si>
  <si>
    <t>MOHD. SUBRATI</t>
  </si>
  <si>
    <t>100508718210</t>
  </si>
  <si>
    <t>SUNIL DOBAL</t>
  </si>
  <si>
    <t>PRAYAG SINGH</t>
  </si>
  <si>
    <t>100571622333</t>
  </si>
  <si>
    <t>HARENDER KUMAR SINGH</t>
  </si>
  <si>
    <t>BHARAT SINGH</t>
  </si>
  <si>
    <t>100161024047</t>
  </si>
  <si>
    <t>RAVINDRA SINGH</t>
  </si>
  <si>
    <t>MAHAPAT SINGH</t>
  </si>
  <si>
    <t>101324578676</t>
  </si>
  <si>
    <t>KRISHNA KUMAR RAJAK</t>
  </si>
  <si>
    <t>SH. JAGESHWAR RAJAT</t>
  </si>
  <si>
    <t>100508386704</t>
  </si>
  <si>
    <t>MAHESH SINGH MEHRA</t>
  </si>
  <si>
    <t>UMED SINGH MEHRA</t>
  </si>
  <si>
    <t>101086583725</t>
  </si>
  <si>
    <t>ROCKEY SINGH</t>
  </si>
  <si>
    <t>KANHAIYAN SINGH</t>
  </si>
  <si>
    <t>100764171414</t>
  </si>
  <si>
    <t>CHINTU</t>
  </si>
  <si>
    <t>ANAND</t>
  </si>
  <si>
    <t>101103924694</t>
  </si>
  <si>
    <t>SANJAY</t>
  </si>
  <si>
    <t>KALI RAM</t>
  </si>
  <si>
    <t>101328259878</t>
  </si>
  <si>
    <t>AMIT</t>
  </si>
  <si>
    <t>SHISHPAL</t>
  </si>
  <si>
    <t>101514010361</t>
  </si>
  <si>
    <t>NITU</t>
  </si>
  <si>
    <t>HARBANS</t>
  </si>
  <si>
    <t>101559114536</t>
  </si>
  <si>
    <t>YATENDRA KUMAR</t>
  </si>
  <si>
    <t>SH.BHEEM SINGH</t>
  </si>
  <si>
    <t>100614735443</t>
  </si>
  <si>
    <t>GAURAV</t>
  </si>
  <si>
    <t>MOOLCHAND</t>
  </si>
  <si>
    <t>101515571869</t>
  </si>
  <si>
    <t>LAL SINGH RAWAT</t>
  </si>
  <si>
    <t>RANJEET SINGH RAWAT</t>
  </si>
  <si>
    <t>100733614022</t>
  </si>
  <si>
    <t>RAVI RANJAN KUMAR SINGH</t>
  </si>
  <si>
    <t>BHAGIRATH SINGH</t>
  </si>
  <si>
    <t>101199039894</t>
  </si>
  <si>
    <t>MAKHAN SINGH</t>
  </si>
  <si>
    <t>SUMER SINGH</t>
  </si>
  <si>
    <t>101177776348</t>
  </si>
  <si>
    <t>BHARAT</t>
  </si>
  <si>
    <t>DEVENDER KUMAR</t>
  </si>
  <si>
    <t>101257180504</t>
  </si>
  <si>
    <t>HARPAL</t>
  </si>
  <si>
    <t>VED PRAKASH</t>
  </si>
  <si>
    <t>100954685307</t>
  </si>
  <si>
    <t>RAKESH</t>
  </si>
  <si>
    <t>RAMHET</t>
  </si>
  <si>
    <t>101069576260</t>
  </si>
  <si>
    <t>KALINGA KESHARI NAYAK</t>
  </si>
  <si>
    <t>KAILASH CHANDRA NAYAK</t>
  </si>
  <si>
    <t>101476225916</t>
  </si>
  <si>
    <t>KAWALJEET SINGH</t>
  </si>
  <si>
    <t>MAHENDER SINGH</t>
  </si>
  <si>
    <t>100732821824</t>
  </si>
  <si>
    <t>KISHAN SINGH</t>
  </si>
  <si>
    <t>BAHADUR SINGH</t>
  </si>
  <si>
    <t>100984867527</t>
  </si>
  <si>
    <t>RANBIR SINGH</t>
  </si>
  <si>
    <t>101424928456</t>
  </si>
  <si>
    <t>VIJAY KUMAR SINGH</t>
  </si>
  <si>
    <t>SATYENDRA SINGH</t>
  </si>
  <si>
    <t>101462155606</t>
  </si>
  <si>
    <t>ARUN KUMAR GIRI</t>
  </si>
  <si>
    <t>GHURA GIRI</t>
  </si>
  <si>
    <t>101080647087</t>
  </si>
  <si>
    <t>RAVINDER KUMAR</t>
  </si>
  <si>
    <t>BHIM SINGH</t>
  </si>
  <si>
    <t>100966579748</t>
  </si>
  <si>
    <t>DEEPAK KUMAR RAJ</t>
  </si>
  <si>
    <t>GAURISHANKAR RAVANI</t>
  </si>
  <si>
    <t>101074784653</t>
  </si>
  <si>
    <t>BHUPENDRA SINGH</t>
  </si>
  <si>
    <t>DEVENDRA SINGH NEGI</t>
  </si>
  <si>
    <t>100732053009</t>
  </si>
  <si>
    <t>JAY SHANKAR PRASAD GUPTA</t>
  </si>
  <si>
    <t>SH. TULSI PRASAD GUTA</t>
  </si>
  <si>
    <t>100509471355</t>
  </si>
  <si>
    <t>NITIN KUMAR</t>
  </si>
  <si>
    <t>SH. SANTOSH KUMAR</t>
  </si>
  <si>
    <t>100509188699</t>
  </si>
  <si>
    <t>ROHIT SHARMA</t>
  </si>
  <si>
    <t>RAJENDER SHARMA</t>
  </si>
  <si>
    <t>101486608179</t>
  </si>
  <si>
    <t>AMIT KUMAR</t>
  </si>
  <si>
    <t>RANVEER SINGH</t>
  </si>
  <si>
    <t>KARAN SHARMA</t>
  </si>
  <si>
    <t>HARISH KUMAR SHARMA</t>
  </si>
  <si>
    <t>101492587756</t>
  </si>
  <si>
    <t>VIKRANT SHARMA</t>
  </si>
  <si>
    <t>101592742205</t>
  </si>
  <si>
    <t>JAY PRAKASH PRASAD</t>
  </si>
  <si>
    <t>SH. RAMBACHAN RAM</t>
  </si>
  <si>
    <t>100509059215</t>
  </si>
  <si>
    <t>PANKAJ</t>
  </si>
  <si>
    <t>ROHTASH</t>
  </si>
  <si>
    <t>101600219979</t>
  </si>
  <si>
    <t>ANUJ KUMAR</t>
  </si>
  <si>
    <t>KRISHAN CHANDRA</t>
  </si>
  <si>
    <t>101222860545</t>
  </si>
  <si>
    <t>MAHESH KUMAR CHATURVEDI</t>
  </si>
  <si>
    <t>LATE MUKUND LAL CHATURVEDI</t>
  </si>
  <si>
    <t>101325495904</t>
  </si>
  <si>
    <t>Construction Support</t>
  </si>
  <si>
    <t>Wages Register for the month: Jan-2021</t>
  </si>
  <si>
    <t>09/04/2012</t>
  </si>
  <si>
    <t>01/04/2015</t>
  </si>
  <si>
    <t>01/04/2013</t>
  </si>
  <si>
    <t>01/05/2017</t>
  </si>
  <si>
    <t>GOVERDHAN SINGH</t>
  </si>
  <si>
    <t>BALLU SINGH</t>
  </si>
  <si>
    <t>Erector</t>
  </si>
  <si>
    <t>100155913876</t>
  </si>
  <si>
    <t>SAITAN SINGH</t>
  </si>
  <si>
    <t>100311500840</t>
  </si>
  <si>
    <t>RANJEET SINGH</t>
  </si>
  <si>
    <t>MORMUKUT</t>
  </si>
  <si>
    <t>Technician</t>
  </si>
  <si>
    <t>100307904667</t>
  </si>
  <si>
    <t>478118</t>
  </si>
  <si>
    <t>PURAN SINGH</t>
  </si>
  <si>
    <t>Helper</t>
  </si>
  <si>
    <t>100282507309</t>
  </si>
  <si>
    <t>SARABJEET SINGH</t>
  </si>
  <si>
    <t>SHYAM SINGH</t>
  </si>
  <si>
    <t>100733955495</t>
  </si>
  <si>
    <t>GURMEET SINGH</t>
  </si>
  <si>
    <t>100752216933</t>
  </si>
  <si>
    <t>478119</t>
  </si>
  <si>
    <t>DHARMENDRA SINGH</t>
  </si>
  <si>
    <t>101439032776</t>
  </si>
  <si>
    <t>478121</t>
  </si>
  <si>
    <t>VIKESH KUMAR</t>
  </si>
  <si>
    <t>MAHENDRA SINGH</t>
  </si>
  <si>
    <t>101439118571</t>
  </si>
  <si>
    <t>PRADEEP SINGH</t>
  </si>
  <si>
    <t>INDRA SINGH</t>
  </si>
  <si>
    <t>101439051067</t>
  </si>
  <si>
    <t>478120</t>
  </si>
  <si>
    <t>RAVENDRA SINGH</t>
  </si>
  <si>
    <t>MORMUKUT SINGH</t>
  </si>
  <si>
    <t>101440435591</t>
  </si>
  <si>
    <t>JAY PRAKASH SINGH</t>
  </si>
  <si>
    <t>100171358632</t>
  </si>
  <si>
    <t>PRADEEP</t>
  </si>
  <si>
    <t>RAKAM SINGH</t>
  </si>
  <si>
    <t>101432745083</t>
  </si>
  <si>
    <t>KAUSHAL</t>
  </si>
  <si>
    <t>101439580344</t>
  </si>
  <si>
    <t>DHEER SINGH</t>
  </si>
  <si>
    <t>PREM SINGH</t>
  </si>
  <si>
    <t>100508924562</t>
  </si>
  <si>
    <t>VIJENDRA SINGH</t>
  </si>
  <si>
    <t>GULAB SINGH</t>
  </si>
  <si>
    <t>101208564634</t>
  </si>
  <si>
    <t>Devender Singh</t>
  </si>
  <si>
    <t>PADAM SINGH</t>
  </si>
  <si>
    <t>100891159388</t>
  </si>
  <si>
    <t>RAHUL KUMAR</t>
  </si>
  <si>
    <t>RAMESH CHANDRA</t>
  </si>
  <si>
    <t>101188236601</t>
  </si>
  <si>
    <t>HEERESH KUMAR</t>
  </si>
  <si>
    <t>JAY PAL SINGH</t>
  </si>
  <si>
    <t>101161780984</t>
  </si>
  <si>
    <t>YOGENDRA SINGH PARIHAR</t>
  </si>
  <si>
    <t>NARAYAN SINGH PARIHAR</t>
  </si>
  <si>
    <t>100733113063</t>
  </si>
  <si>
    <t>RAMVEER SINGH</t>
  </si>
  <si>
    <t>OMVEER SINGH</t>
  </si>
  <si>
    <t>Harpal Singh</t>
  </si>
  <si>
    <t>100261300081</t>
  </si>
  <si>
    <t>RAMVIR</t>
  </si>
  <si>
    <t>HARPAL SINGH</t>
  </si>
  <si>
    <t>100306789965</t>
  </si>
  <si>
    <t>SUNIL KUMAR SHARMA</t>
  </si>
  <si>
    <t>MOOLCHAND SHARMA</t>
  </si>
  <si>
    <t>100370816513</t>
  </si>
  <si>
    <t>ASHISH MERAVI</t>
  </si>
  <si>
    <t>101432707237</t>
  </si>
  <si>
    <t>ANIL KUMAR</t>
  </si>
  <si>
    <t>BALAM RAM</t>
  </si>
  <si>
    <t>100731766457</t>
  </si>
  <si>
    <t>BANTI KUMAR</t>
  </si>
  <si>
    <t>BALAM RAM CHAUHAN</t>
  </si>
  <si>
    <t>100883986778</t>
  </si>
  <si>
    <t>SHYAM MALHOTRA</t>
  </si>
  <si>
    <t>JAGAN NATH</t>
  </si>
  <si>
    <t>100887097297</t>
  </si>
  <si>
    <t>VINOD</t>
  </si>
  <si>
    <t>PYARE LAL</t>
  </si>
  <si>
    <t>100407802973</t>
  </si>
  <si>
    <t>GLOBE MANAGEMENT</t>
  </si>
  <si>
    <t>KISHUN SAH</t>
  </si>
  <si>
    <t>CHANDRIKA SAH</t>
  </si>
  <si>
    <t>Accountant</t>
  </si>
  <si>
    <t>100194907355</t>
  </si>
  <si>
    <t>SANDEEP KUMAR</t>
  </si>
  <si>
    <t>VINOD PRASAD</t>
  </si>
  <si>
    <t>Office Executive</t>
  </si>
  <si>
    <t>100481893808</t>
  </si>
  <si>
    <t>AMIT KUMAR UPADHYAY</t>
  </si>
  <si>
    <t>VIJAY KUMAR UPADHYAY</t>
  </si>
  <si>
    <t>101364624589</t>
  </si>
  <si>
    <t>RITESH PANDAY</t>
  </si>
  <si>
    <t>SURYABHAN PANDAY</t>
  </si>
  <si>
    <t>Safety Sup</t>
  </si>
  <si>
    <t>101140729234</t>
  </si>
  <si>
    <t>NAUSHAD ALI PAINTER</t>
  </si>
  <si>
    <t>NAUSHAD ALI</t>
  </si>
  <si>
    <t>CHHOTE KHAN</t>
  </si>
  <si>
    <t>Painter</t>
  </si>
  <si>
    <t>100252381568</t>
  </si>
  <si>
    <t>VIJAY PRAKASH SINGH</t>
  </si>
  <si>
    <t>AMARABAHADUR</t>
  </si>
  <si>
    <t>100001537772</t>
  </si>
  <si>
    <t>MOHD WARIS</t>
  </si>
  <si>
    <t>MOHD AYAZ</t>
  </si>
  <si>
    <t>100921349827</t>
  </si>
  <si>
    <t>SALMAN KHAN</t>
  </si>
  <si>
    <t>101369762576</t>
  </si>
  <si>
    <t>RAJENDER SINGH</t>
  </si>
  <si>
    <t>RAJENDER SINGH PILKHWAL</t>
  </si>
  <si>
    <t xml:space="preserve">KUNWAR SINGH </t>
  </si>
  <si>
    <t>100294300295</t>
  </si>
  <si>
    <t>RAM GOPAL</t>
  </si>
  <si>
    <t>LATE MAHADEV</t>
  </si>
  <si>
    <t>100571417759</t>
  </si>
  <si>
    <t>SURESH KUMAR</t>
  </si>
  <si>
    <t>SURESH</t>
  </si>
  <si>
    <t>JAGDISH CHAND</t>
  </si>
  <si>
    <t>100373449827</t>
  </si>
  <si>
    <t>DHARAM SINGH</t>
  </si>
  <si>
    <t>100203487406</t>
  </si>
  <si>
    <t>MUKESH KUMAR</t>
  </si>
  <si>
    <t>LATE SHREE NOUBAT SINGH</t>
  </si>
  <si>
    <t>100998195293</t>
  </si>
  <si>
    <t>HARISH CHANDRA BHAGAT</t>
  </si>
  <si>
    <t>DULAMANI BHAGAT</t>
  </si>
  <si>
    <t>100162140944</t>
  </si>
  <si>
    <t>UMESH CHANDRA</t>
  </si>
  <si>
    <t>HARISH CHANDRA</t>
  </si>
  <si>
    <t>100911272843</t>
  </si>
  <si>
    <t>RAM AYODHYA KUMAR SINGH</t>
  </si>
  <si>
    <t>JAI RAM SINGH</t>
  </si>
  <si>
    <t>100300747192</t>
  </si>
  <si>
    <t>SUDHIR KUMAR</t>
  </si>
  <si>
    <t>MUKHTAR SINGH</t>
  </si>
  <si>
    <t>101364174073</t>
  </si>
  <si>
    <t>MITHLESH KUMAR MAHTO</t>
  </si>
  <si>
    <t>RAM ISHWAR MAHTO</t>
  </si>
  <si>
    <t>101592241218</t>
  </si>
  <si>
    <t>ROHIT KUMAR</t>
  </si>
  <si>
    <t>UMASHANKAR SINGH</t>
  </si>
  <si>
    <t>101620050527</t>
  </si>
  <si>
    <t>BHAGWAN CHAUDHARY</t>
  </si>
  <si>
    <t>BHAGWAN CHOUDHARY</t>
  </si>
  <si>
    <t>LATE UTTIM CHAUDHARY</t>
  </si>
  <si>
    <t>NA</t>
  </si>
  <si>
    <t>100109873893</t>
  </si>
  <si>
    <t>RAM NARESH</t>
  </si>
  <si>
    <t>SRI RAM</t>
  </si>
  <si>
    <t>100301748415</t>
  </si>
  <si>
    <t>SANTOSH KUMAR</t>
  </si>
  <si>
    <t>RAM UDGAR</t>
  </si>
  <si>
    <t>100336815255</t>
  </si>
  <si>
    <t>RAM BABU</t>
  </si>
  <si>
    <t>DEEPAK KUMAR</t>
  </si>
  <si>
    <t>101288332674</t>
  </si>
  <si>
    <t>RATAN KUMAR JHA</t>
  </si>
  <si>
    <t>CHHEDI JHA</t>
  </si>
  <si>
    <t>101169891659</t>
  </si>
  <si>
    <t>RAJU KUMAR MISHRA</t>
  </si>
  <si>
    <t>BADRINATH MISHRA</t>
  </si>
  <si>
    <t>100731751320</t>
  </si>
  <si>
    <t>GOPAL SINGH</t>
  </si>
  <si>
    <t>101445306327</t>
  </si>
  <si>
    <t>DEEPAK SHAH</t>
  </si>
  <si>
    <t>BAIJNATH SHAH</t>
  </si>
  <si>
    <t>100956138412</t>
  </si>
  <si>
    <t xml:space="preserve">SANTOSH KUMAR JHA </t>
  </si>
  <si>
    <t>RAJENDER JHA</t>
  </si>
  <si>
    <t>101185025500</t>
  </si>
  <si>
    <t>GAUTAM KUMAR JHA</t>
  </si>
  <si>
    <t>DURGA KANT JHA</t>
  </si>
  <si>
    <t>100885766198</t>
  </si>
  <si>
    <t>BARUN KUMAR</t>
  </si>
  <si>
    <t>MADHUSUDAN CHAUDHRY</t>
  </si>
  <si>
    <t>101297524506</t>
  </si>
  <si>
    <t>DINESH KUMAR</t>
  </si>
  <si>
    <t>101552047374</t>
  </si>
  <si>
    <t xml:space="preserve">SANJAY VERMA </t>
  </si>
  <si>
    <t xml:space="preserve">GANGA RAM VERMA </t>
  </si>
  <si>
    <t>101611415480</t>
  </si>
  <si>
    <t>ROUSHAN KUMAR</t>
  </si>
  <si>
    <t>RAMDEV MAHTO</t>
  </si>
  <si>
    <t>101552047303</t>
  </si>
  <si>
    <t>SANJEEV KUMAR</t>
  </si>
  <si>
    <t xml:space="preserve">SHANKAR JHA </t>
  </si>
  <si>
    <t>101612097770</t>
  </si>
  <si>
    <t>MUKESH KUMAR LAKHERA</t>
  </si>
  <si>
    <t>LELE DHAR LAKHERA</t>
  </si>
  <si>
    <t>101552046880</t>
  </si>
  <si>
    <t>RAHUL KUMAR JHA</t>
  </si>
  <si>
    <t>AJAY KUMAR JHA</t>
  </si>
  <si>
    <t>101017185300</t>
  </si>
  <si>
    <t>ROHIT</t>
  </si>
  <si>
    <t>BABLU SINGH BALMIKI</t>
  </si>
  <si>
    <t>101312986573</t>
  </si>
  <si>
    <t>DIPAK KUMAR SINGH</t>
  </si>
  <si>
    <t>SAROJ KUMAR</t>
  </si>
  <si>
    <t>101552046879</t>
  </si>
  <si>
    <t>VIKAS  KUMAR PRASAD</t>
  </si>
  <si>
    <t>JITENDRA KUMAR PRASAD</t>
  </si>
  <si>
    <t>101552046898</t>
  </si>
  <si>
    <t>ANOOP KUMAR GAUTAM</t>
  </si>
  <si>
    <t>LAL BAHADUR</t>
  </si>
  <si>
    <t>101513983829</t>
  </si>
  <si>
    <t>SURJIT SINGH</t>
  </si>
  <si>
    <t>ASHISH KUMAR MISHRA</t>
  </si>
  <si>
    <t>LALIT MISHRA</t>
  </si>
  <si>
    <t>SUKHBIR SINGH</t>
  </si>
  <si>
    <t>JAI SINGH</t>
  </si>
  <si>
    <t>101604147625</t>
  </si>
  <si>
    <t>RUPESH KUMAR</t>
  </si>
  <si>
    <t>100316757332</t>
  </si>
  <si>
    <t>SHYAM KUMAR</t>
  </si>
  <si>
    <t>PRADEEP CHAUDHARY</t>
  </si>
  <si>
    <t>101002589938</t>
  </si>
  <si>
    <t>SAURAV KUMAR MANDAL</t>
  </si>
  <si>
    <t>NIRANJAN MANDAL</t>
  </si>
  <si>
    <t>101514059608</t>
  </si>
  <si>
    <t>VIKASH RAJ</t>
  </si>
  <si>
    <t>DAMU PRASAD</t>
  </si>
  <si>
    <t>101514062080</t>
  </si>
  <si>
    <t xml:space="preserve">RAMESH CHANDRA </t>
  </si>
  <si>
    <t>AWADH KISHOR</t>
  </si>
  <si>
    <t>LAL BABU PRASAD</t>
  </si>
  <si>
    <t>100096802275</t>
  </si>
  <si>
    <t>CHANDAN JHA</t>
  </si>
  <si>
    <t>SHKTI NATH JHA</t>
  </si>
  <si>
    <t>100122269857</t>
  </si>
  <si>
    <t>KAPIL KUMAR</t>
  </si>
  <si>
    <t>SURENDRA SINGH</t>
  </si>
  <si>
    <t>100704783985</t>
  </si>
  <si>
    <t>RAKESH KUMAR MISHRA</t>
  </si>
  <si>
    <t>UMESH MISHRA</t>
  </si>
  <si>
    <t>100299985440</t>
  </si>
  <si>
    <t xml:space="preserve">SURAJ KUMAR JHA </t>
  </si>
  <si>
    <t>PAWAN JHA</t>
  </si>
  <si>
    <t>101593655747</t>
  </si>
  <si>
    <t>RAJKUMAR JHA</t>
  </si>
  <si>
    <t>KUMOD JHA</t>
  </si>
  <si>
    <t>100732653936</t>
  </si>
  <si>
    <t>BOSKI NATH CHOUDHARY</t>
  </si>
  <si>
    <t>VEDNATH CHOUDHARY</t>
  </si>
  <si>
    <t>101269408241</t>
  </si>
  <si>
    <t>GAGAN KUMAR CHOUDHARY</t>
  </si>
  <si>
    <t>SUMAN CHOUDHARY</t>
  </si>
  <si>
    <t>101592322937</t>
  </si>
  <si>
    <t>NANDAN KUMAR</t>
  </si>
  <si>
    <t>MAHANT MAHTO</t>
  </si>
  <si>
    <t>101471029446</t>
  </si>
  <si>
    <t xml:space="preserve">MD SAMEER </t>
  </si>
  <si>
    <t>ILIYAAS</t>
  </si>
  <si>
    <t>101600241811</t>
  </si>
  <si>
    <t>ASHOK KUMAR</t>
  </si>
  <si>
    <t>MOOL CHAND</t>
  </si>
  <si>
    <t>101080647041</t>
  </si>
  <si>
    <t>SHYAM KISHOR</t>
  </si>
  <si>
    <t>101281727430</t>
  </si>
  <si>
    <t>VIVEK KUMAR PARVAT</t>
  </si>
  <si>
    <t>BHAIRO PARVAT</t>
  </si>
  <si>
    <t>101250255757</t>
  </si>
  <si>
    <t>YASHPAL SINGH</t>
  </si>
  <si>
    <t>Fatoo Singh</t>
  </si>
  <si>
    <t>100415059402</t>
  </si>
  <si>
    <t>MANOJ SAINI</t>
  </si>
  <si>
    <t>TEK CHAND SAINY</t>
  </si>
  <si>
    <t>100222169591</t>
  </si>
  <si>
    <t>MANOJ KUMAR</t>
  </si>
  <si>
    <t>VASUDAV PRASAD GUPTA</t>
  </si>
  <si>
    <t>100221485603</t>
  </si>
  <si>
    <t>KUMOD KUMAR PODDAR</t>
  </si>
  <si>
    <t>KRISHAN DEV PODDAR</t>
  </si>
  <si>
    <t>100571386756</t>
  </si>
  <si>
    <t>AMIT VATSAL</t>
  </si>
  <si>
    <t>SATYAPAL SINGH</t>
  </si>
  <si>
    <t>100571776743</t>
  </si>
  <si>
    <t>VISHAL KUMAR CHAUHAN</t>
  </si>
  <si>
    <t>SUBHASH SINGH</t>
  </si>
  <si>
    <t>100734035073</t>
  </si>
  <si>
    <t>JAGMOHAN SINGH</t>
  </si>
  <si>
    <t>100170867623</t>
  </si>
  <si>
    <t>ANOJ KUMAR SAH</t>
  </si>
  <si>
    <t>BASUDEV SAH</t>
  </si>
  <si>
    <t>100731811886</t>
  </si>
  <si>
    <t>NARENDRA SINGH</t>
  </si>
  <si>
    <t>101076993402</t>
  </si>
  <si>
    <t>AKSAH SINGH</t>
  </si>
  <si>
    <t>SUMAR BAHADUR SINGH</t>
  </si>
  <si>
    <t>101197359046</t>
  </si>
  <si>
    <t>SHIVDAYAL</t>
  </si>
  <si>
    <t>DAYASHANKAR</t>
  </si>
  <si>
    <t>101199094783</t>
  </si>
  <si>
    <t>KHEM CHAND</t>
  </si>
  <si>
    <t>100508499260</t>
  </si>
  <si>
    <t>RAVINDER SINGH</t>
  </si>
  <si>
    <t>DILWAR SINGH</t>
  </si>
  <si>
    <t>101220344184</t>
  </si>
  <si>
    <t>UPENDER SINGH</t>
  </si>
  <si>
    <t>DHIRENDER SINGH</t>
  </si>
  <si>
    <t>100732080672</t>
  </si>
  <si>
    <t>ADARSH SHARMA</t>
  </si>
  <si>
    <t>SANJEET SHARMA</t>
  </si>
  <si>
    <t>101288332661</t>
  </si>
  <si>
    <t>GURUDEV MUNI</t>
  </si>
  <si>
    <t>RAMADEV MUNI</t>
  </si>
  <si>
    <t>101389186550</t>
  </si>
  <si>
    <t>SUSHIL KUMAR</t>
  </si>
  <si>
    <t>LAL BAHADUR MAHTO</t>
  </si>
  <si>
    <t>100956138393</t>
  </si>
  <si>
    <t>RAM AYODHYA MAHTO</t>
  </si>
  <si>
    <t>101038186378</t>
  </si>
  <si>
    <t>101450879089</t>
  </si>
  <si>
    <t>TEJPAL SINGH RAWAT</t>
  </si>
  <si>
    <t>UMMED SINGH RAWAT</t>
  </si>
  <si>
    <t>101199978520</t>
  </si>
  <si>
    <t>SUMIT KUMAR</t>
  </si>
  <si>
    <t>HARI SHYAM</t>
  </si>
  <si>
    <t>100956138386</t>
  </si>
  <si>
    <t xml:space="preserve">NITIN CHAUHAN </t>
  </si>
  <si>
    <t>SHISHPAL SINGH</t>
  </si>
  <si>
    <t>101564919240</t>
  </si>
  <si>
    <t xml:space="preserve">DABBALU KUMAR MAHTO </t>
  </si>
  <si>
    <t>SURESH MAHTO</t>
  </si>
  <si>
    <t>101592198430</t>
  </si>
  <si>
    <t>MOHENDER SINGH RAWAT</t>
  </si>
  <si>
    <t>SURENDER SINGH</t>
  </si>
  <si>
    <t>100547589541</t>
  </si>
  <si>
    <t>JATINDER SHARMA</t>
  </si>
  <si>
    <t>RAM NARAYAN SHARMA</t>
  </si>
  <si>
    <t>100173327209</t>
  </si>
  <si>
    <t>PREM SHANKAR</t>
  </si>
  <si>
    <t>PRABHU NATH</t>
  </si>
  <si>
    <t>101220488945</t>
  </si>
  <si>
    <t>RAM PARTAP</t>
  </si>
  <si>
    <t>101439125902</t>
  </si>
  <si>
    <t>SAHIL</t>
  </si>
  <si>
    <t>RAKESH KUMAR SINGH</t>
  </si>
  <si>
    <t>101620093618</t>
  </si>
  <si>
    <t>SHISHU PAL SINGH</t>
  </si>
  <si>
    <t>Nain Singh</t>
  </si>
  <si>
    <t>100351181559</t>
  </si>
  <si>
    <t>PRAMOD BABU</t>
  </si>
  <si>
    <t>RADHEY SHYAM SAXENA</t>
  </si>
  <si>
    <t>100276542919</t>
  </si>
  <si>
    <t>ANIL SHARMA</t>
  </si>
  <si>
    <t>PUSHKAR SHARMA</t>
  </si>
  <si>
    <t>100083936655</t>
  </si>
  <si>
    <t>ABHISHEK SAXENA</t>
  </si>
  <si>
    <t>101641750241</t>
  </si>
  <si>
    <t>YASH MAHARAJ</t>
  </si>
  <si>
    <t>SITA RAM MAHARAJ</t>
  </si>
  <si>
    <t>101646905311</t>
  </si>
  <si>
    <t>YAD RAM</t>
  </si>
  <si>
    <t>Umarao Singh</t>
  </si>
  <si>
    <t>100414552451</t>
  </si>
  <si>
    <t xml:space="preserve">NARESH KUMAR </t>
  </si>
  <si>
    <t>LT SURAJ BHAN</t>
  </si>
  <si>
    <t>100928565366</t>
  </si>
  <si>
    <t>NANDKISHOR DUBEY</t>
  </si>
  <si>
    <t>101297539792</t>
  </si>
  <si>
    <t>ANIL CHOUDHARY</t>
  </si>
  <si>
    <t>SARVIND CHAUDHARY</t>
  </si>
  <si>
    <t>100509196276</t>
  </si>
  <si>
    <t>PAWAN KUMAR</t>
  </si>
  <si>
    <t>JAY PRASAD</t>
  </si>
  <si>
    <t>101388086556</t>
  </si>
  <si>
    <t>CHAND BABU</t>
  </si>
  <si>
    <t>KALLAN KHAN</t>
  </si>
  <si>
    <t>101420838464</t>
  </si>
  <si>
    <t>101326145679</t>
  </si>
  <si>
    <t>ARMAAN</t>
  </si>
  <si>
    <t>JALALUDDIN</t>
  </si>
  <si>
    <t>101505718677</t>
  </si>
  <si>
    <t>PURSHOTTAM KUMAR</t>
  </si>
  <si>
    <t>AMAR SINGH</t>
  </si>
  <si>
    <t>100282708047</t>
  </si>
  <si>
    <t>RAVISH</t>
  </si>
  <si>
    <t>PREM DAS</t>
  </si>
  <si>
    <t>100571622950</t>
  </si>
  <si>
    <t>SHEELENDRA</t>
  </si>
  <si>
    <t>KUWAR PAL SINGH</t>
  </si>
  <si>
    <t>100956138449</t>
  </si>
  <si>
    <t>SHASHI KANT RAM</t>
  </si>
  <si>
    <t>HARI KRISHAN</t>
  </si>
  <si>
    <t>101024558351</t>
  </si>
  <si>
    <t>MONU</t>
  </si>
  <si>
    <t>DEVENDER</t>
  </si>
  <si>
    <t>101208559871</t>
  </si>
  <si>
    <t>AJEET KUMAR</t>
  </si>
  <si>
    <t>101244599879</t>
  </si>
  <si>
    <t>RAKESH KUMAR</t>
  </si>
  <si>
    <t>101177775440</t>
  </si>
  <si>
    <t>SIPAHEE THAKUR</t>
  </si>
  <si>
    <t>DREPAL THAKUR</t>
  </si>
  <si>
    <t>101587287264</t>
  </si>
  <si>
    <t>ANIL</t>
  </si>
  <si>
    <t>101209263990</t>
  </si>
  <si>
    <t>RAKESH KUMAR SAH</t>
  </si>
  <si>
    <t>SATAN SAH</t>
  </si>
  <si>
    <t>101592758248</t>
  </si>
  <si>
    <t>A J CONTRACTOR</t>
  </si>
  <si>
    <t>JUGAL KISHORE</t>
  </si>
  <si>
    <t>MANI RAM</t>
  </si>
  <si>
    <t>100178642862</t>
  </si>
  <si>
    <t>LOKESH MEHRA</t>
  </si>
  <si>
    <t>Joginder Pal Mehra</t>
  </si>
  <si>
    <t>100206455416</t>
  </si>
  <si>
    <t>KRISHAN LAL</t>
  </si>
  <si>
    <t>100079877779</t>
  </si>
  <si>
    <t>NARAYAN CHAUDHARY</t>
  </si>
  <si>
    <t>SINGHESHWAR CHAUDHARY</t>
  </si>
  <si>
    <t>100059155782</t>
  </si>
  <si>
    <t>AJAY VISHWAKARMA</t>
  </si>
  <si>
    <t>RAMMURTI</t>
  </si>
  <si>
    <t>101269963531</t>
  </si>
  <si>
    <t>SANJAY KUMAR</t>
  </si>
  <si>
    <t>SHIVMURAT VISHWAKARMA</t>
  </si>
  <si>
    <t>101635432960</t>
  </si>
  <si>
    <t>ATUL SHARMA</t>
  </si>
  <si>
    <t>PRABHU DAYAL SHARMA</t>
  </si>
  <si>
    <t>100464872215</t>
  </si>
  <si>
    <t>TRIBHUVAN SINGH</t>
  </si>
  <si>
    <t>SANT KUMAR</t>
  </si>
  <si>
    <t>100956138454</t>
  </si>
  <si>
    <t xml:space="preserve">KULDEEP SINGH </t>
  </si>
  <si>
    <t>Rajender Singh</t>
  </si>
  <si>
    <t>101389165794</t>
  </si>
  <si>
    <t>RAVI</t>
  </si>
  <si>
    <t>JUGAL</t>
  </si>
  <si>
    <t>101244287257</t>
  </si>
  <si>
    <t>FAQUIR CHAND</t>
  </si>
  <si>
    <t>HEMRAJ</t>
  </si>
  <si>
    <t>100732336387</t>
  </si>
  <si>
    <t xml:space="preserve">DEBU CHAUDHARY </t>
  </si>
  <si>
    <t>BILTU CHAUDHARY</t>
  </si>
  <si>
    <t>100128781353</t>
  </si>
  <si>
    <t xml:space="preserve">SUNDER SINGH </t>
  </si>
  <si>
    <t xml:space="preserve">ANAND SINGH   </t>
  </si>
  <si>
    <t>100369730617</t>
  </si>
  <si>
    <t>100956138465</t>
  </si>
  <si>
    <t>DEEPAK CHANDRA</t>
  </si>
  <si>
    <t>100706424982</t>
  </si>
  <si>
    <t>JAGBIR BHANDARI</t>
  </si>
  <si>
    <t>Singheshwar Bhandari</t>
  </si>
  <si>
    <t>100170284889</t>
  </si>
  <si>
    <t>KRISHNA</t>
  </si>
  <si>
    <t>100196126846</t>
  </si>
  <si>
    <t>RAGHUBIR BHANDARI</t>
  </si>
  <si>
    <t>100290421887</t>
  </si>
  <si>
    <t>SURESH CHAUDHARY</t>
  </si>
  <si>
    <t>LATE LUXMAN CHAUDHARY</t>
  </si>
  <si>
    <t>100373786108</t>
  </si>
  <si>
    <t>DILIP CHAUDHARY</t>
  </si>
  <si>
    <t>UTIMLAL CHAUDHARY</t>
  </si>
  <si>
    <t>100137772721</t>
  </si>
  <si>
    <t>SAJJAN KAMATI</t>
  </si>
  <si>
    <t>SUDESHI KAMATI</t>
  </si>
  <si>
    <t>100328335232</t>
  </si>
  <si>
    <t>SUSHIL PANDEY</t>
  </si>
  <si>
    <t>Laxmi Pandey</t>
  </si>
  <si>
    <t>100638091249</t>
  </si>
  <si>
    <t>RAM KUMAR BHANDARI</t>
  </si>
  <si>
    <t>PAWAN BHANDARI</t>
  </si>
  <si>
    <t>101080647073</t>
  </si>
  <si>
    <t>SHIV KUMAR</t>
  </si>
  <si>
    <t>Late Shayam Lal</t>
  </si>
  <si>
    <t>100351368820</t>
  </si>
  <si>
    <t>JAGDEEP</t>
  </si>
  <si>
    <t>JAI CHAND</t>
  </si>
  <si>
    <t>101411114719</t>
  </si>
  <si>
    <t>SURAJ KUMAR BHANDARI</t>
  </si>
  <si>
    <t>PAVAN BHANDARI</t>
  </si>
  <si>
    <t>101411120829</t>
  </si>
  <si>
    <t>SANJAY THAKUR</t>
  </si>
  <si>
    <t>RAM ADHIN THAKUR</t>
  </si>
  <si>
    <t>100509003161</t>
  </si>
  <si>
    <t>RAM CHANDER YADAV</t>
  </si>
  <si>
    <t>JAGDISH YADAV</t>
  </si>
  <si>
    <t>100878488849</t>
  </si>
  <si>
    <t>SATPAL SINGH</t>
  </si>
  <si>
    <t>HARISHCHAND</t>
  </si>
  <si>
    <t>101174288304</t>
  </si>
  <si>
    <t>PARVENDRA SINGH</t>
  </si>
  <si>
    <t>HARICHANDRA SINGH</t>
  </si>
  <si>
    <t>101314540940</t>
  </si>
  <si>
    <t>MANOJ KUMAR JADON</t>
  </si>
  <si>
    <t>INDERJEET SINGH</t>
  </si>
  <si>
    <t>100221703239</t>
  </si>
  <si>
    <t>SINGH MECHANICAL WORKS</t>
  </si>
  <si>
    <t>REUBEN SINGH</t>
  </si>
  <si>
    <t>A J SINGH</t>
  </si>
  <si>
    <t>100313203462</t>
  </si>
  <si>
    <t>GOMATI PRASAD</t>
  </si>
  <si>
    <t>100571258851</t>
  </si>
  <si>
    <t>101273800748</t>
  </si>
  <si>
    <t>GAJENDRA KUMAR</t>
  </si>
  <si>
    <t>RAJENDER KUMAR</t>
  </si>
  <si>
    <t>BADRI PRASAD</t>
  </si>
  <si>
    <t>100294260269</t>
  </si>
  <si>
    <t>JAMAN</t>
  </si>
  <si>
    <t>100766997141</t>
  </si>
  <si>
    <t xml:space="preserve">ASHOK KUMAR </t>
  </si>
  <si>
    <t>KIRENDER SINGH</t>
  </si>
  <si>
    <t>101595106716</t>
  </si>
  <si>
    <t>ABHISHEK KUMAR</t>
  </si>
  <si>
    <t>NARESH KUMAR</t>
  </si>
  <si>
    <t>100073154675</t>
  </si>
  <si>
    <t>DEEPAK SHARMA</t>
  </si>
  <si>
    <t>SHIV KUMAR SHARMA</t>
  </si>
  <si>
    <t>101291015811</t>
  </si>
  <si>
    <t>UDAYVEER SINGH</t>
  </si>
  <si>
    <t>101636822706</t>
  </si>
  <si>
    <t>KULWANT SINGH</t>
  </si>
  <si>
    <t>BALBIR SINGH</t>
  </si>
  <si>
    <t>101359674640</t>
  </si>
  <si>
    <t>MOHAN SAO</t>
  </si>
  <si>
    <t>101359674638</t>
  </si>
  <si>
    <t>RANJEET SAHU</t>
  </si>
  <si>
    <t>101359674617</t>
  </si>
  <si>
    <t>SUMIT</t>
  </si>
  <si>
    <t>101359674629</t>
  </si>
  <si>
    <t>NAVJEET SINGH</t>
  </si>
  <si>
    <t>JAGJEET SINGH</t>
  </si>
  <si>
    <t>101276239677</t>
  </si>
  <si>
    <t>SUNNY DHADWAL</t>
  </si>
  <si>
    <t>SURINDER KUMAR</t>
  </si>
  <si>
    <t>101522963851</t>
  </si>
  <si>
    <t>AKSHAY KUMAR</t>
  </si>
  <si>
    <t>MADHO RAM DHIMAN</t>
  </si>
  <si>
    <t>101606180838</t>
  </si>
  <si>
    <t>ASHISH KUMAR UPADHYAY</t>
  </si>
  <si>
    <t>100993752934</t>
  </si>
  <si>
    <t>SONU RAM PATLE</t>
  </si>
  <si>
    <t>ASHA RAM PATLE</t>
  </si>
  <si>
    <t>RINKU YADAV</t>
  </si>
  <si>
    <t>DENTA DEEN</t>
  </si>
  <si>
    <t>100479532552</t>
  </si>
  <si>
    <t>SONU KUMAR</t>
  </si>
  <si>
    <t>SHREE NIWAS</t>
  </si>
  <si>
    <t>100733933307</t>
  </si>
  <si>
    <t>SANJIV KUMAR</t>
  </si>
  <si>
    <t>LAL BABU SHARMA</t>
  </si>
  <si>
    <t>100571406510</t>
  </si>
  <si>
    <t>RAJENDRA YADAV</t>
  </si>
  <si>
    <t>CHHANGUR YADAV</t>
  </si>
  <si>
    <t>101633260255</t>
  </si>
  <si>
    <t>LALLAN KUMAR</t>
  </si>
  <si>
    <t>NARSINGH RAM</t>
  </si>
  <si>
    <t>101482154125</t>
  </si>
  <si>
    <t>SANJAY KUMAR SINGH</t>
  </si>
  <si>
    <t>RAM NATH</t>
  </si>
  <si>
    <t>101252460378</t>
  </si>
  <si>
    <t>LALBAHADUR VERMA</t>
  </si>
  <si>
    <t>BHAIRAM</t>
  </si>
  <si>
    <t>101408225476</t>
  </si>
  <si>
    <t>RAJOO KUMAR PATEL</t>
  </si>
  <si>
    <t>RAM NATH PATEL</t>
  </si>
  <si>
    <t>101649735158</t>
  </si>
  <si>
    <t>SOORAJ KUMAR PATEL</t>
  </si>
  <si>
    <t>JAWAHIR LAL PATEL</t>
  </si>
  <si>
    <t>101649855988</t>
  </si>
  <si>
    <t>RAJ KUMAR RAWAT</t>
  </si>
  <si>
    <t>SHIV CHARAN</t>
  </si>
  <si>
    <t>100292373003</t>
  </si>
  <si>
    <t>NARAIN</t>
  </si>
  <si>
    <t>100093670587</t>
  </si>
  <si>
    <t>SANTOSH</t>
  </si>
  <si>
    <t>SHRICHAND</t>
  </si>
  <si>
    <t>101115152753</t>
  </si>
  <si>
    <t>SACHIN KUMAR</t>
  </si>
  <si>
    <t>101138933537</t>
  </si>
  <si>
    <t>SUNNY KUMAR</t>
  </si>
  <si>
    <t>MANVEER</t>
  </si>
  <si>
    <t>101592696771</t>
  </si>
  <si>
    <t>SANDEEP VERMA</t>
  </si>
  <si>
    <t>MAHADEV VERMA</t>
  </si>
  <si>
    <t>101636232912</t>
  </si>
  <si>
    <t>AWADHESH KUMAR</t>
  </si>
  <si>
    <t>RAM KARAN</t>
  </si>
  <si>
    <t>100096822282</t>
  </si>
  <si>
    <t>SURAJ KUMAR</t>
  </si>
  <si>
    <t>MR. RADHESHYAM</t>
  </si>
  <si>
    <t>101406865856</t>
  </si>
  <si>
    <t>NIRMAL</t>
  </si>
  <si>
    <t>101367589446</t>
  </si>
  <si>
    <t>SANTOSH RAJPUT</t>
  </si>
  <si>
    <t>LT. LAXAMAN RAJPUT</t>
  </si>
  <si>
    <t>100337384731</t>
  </si>
  <si>
    <t>ADITYA SINGH</t>
  </si>
  <si>
    <t>100043701302</t>
  </si>
  <si>
    <t>PARDEEP GUPTA</t>
  </si>
  <si>
    <t>BAIJNATH GUPTA</t>
  </si>
  <si>
    <t>100979592310</t>
  </si>
  <si>
    <t>DURGESH KUMAR</t>
  </si>
  <si>
    <t>DASHRATH</t>
  </si>
  <si>
    <t>101449786062</t>
  </si>
  <si>
    <t>SHISHIR</t>
  </si>
  <si>
    <t>PRADIP KUMAR</t>
  </si>
  <si>
    <t>101392597966</t>
  </si>
  <si>
    <t>VISHAL KUMAR</t>
  </si>
  <si>
    <t>101467330930</t>
  </si>
  <si>
    <t>HARIOM</t>
  </si>
  <si>
    <t>RAM PRAKASH SHARMA</t>
  </si>
  <si>
    <t>101225530601</t>
  </si>
  <si>
    <t>SHIKHAR MISHRA</t>
  </si>
  <si>
    <t>Late Shri Rajendra Kumar MIshra</t>
  </si>
  <si>
    <t>100350624813</t>
  </si>
  <si>
    <t>BRIJNATH PRASAD HARIJAN</t>
  </si>
  <si>
    <t>SRIRAM</t>
  </si>
  <si>
    <t>101499197943</t>
  </si>
  <si>
    <t>ABHIMANYU PRASAD</t>
  </si>
  <si>
    <t>101605483200</t>
  </si>
  <si>
    <t>MUNESHWAR RAWAT</t>
  </si>
  <si>
    <t>NANHEY LAL</t>
  </si>
  <si>
    <t>100238171028</t>
  </si>
  <si>
    <t>SURAJ</t>
  </si>
  <si>
    <t>GAREEBE LAL</t>
  </si>
  <si>
    <t>101408199833</t>
  </si>
  <si>
    <t>VIJAY SHANKAR PANDEY</t>
  </si>
  <si>
    <t>GOPAL PANDEY</t>
  </si>
  <si>
    <t>101275267007</t>
  </si>
  <si>
    <t>ASHWANI KUMAR</t>
  </si>
  <si>
    <t>RAM SAKAL VISHWAKARMA</t>
  </si>
  <si>
    <t>100047016001</t>
  </si>
  <si>
    <t>ABHISHEK KUMAR VISHWAKARMA</t>
  </si>
  <si>
    <t>DHARAM CHAND VISHWAKARMA</t>
  </si>
  <si>
    <t>101363853424</t>
  </si>
  <si>
    <t>SHESHNATH VISHWAKARMA</t>
  </si>
  <si>
    <t>DHARMACHAND VISHWAKARMA</t>
  </si>
  <si>
    <t>101241427051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</si>
</sst>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[$-409]mmm\-yy;@"/>
    <numFmt numFmtId="166" formatCode="[$-409]dd\-mmm\-yy;@"/>
    <numFmt numFmtId="167" formatCode="dd/mm/yy;@"/>
    <numFmt numFmtId="168" formatCode="_(* #,##0.00_);_(* \(#,##0.00\);_(* &quot;-&quot;??_);_(@_)"/>
    <numFmt numFmtId="169" formatCode="_(* #,##0_);_(* \(#,##0\);_(* &quot;-&quot;??_);_(@_)"/>
  </numFmts>
  <fonts count="18"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sz val="9"/>
      <color rgb="FF363636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 applyFont="0" applyFill="0" applyBorder="0" applyAlignment="0" applyProtection="0"/>
    <xf numFmtId="0" fontId="2" fillId="0" borderId="0"/>
  </cellStyleXfs>
  <cellXfs count="251">
    <xf numFmtId="0" fontId="0" fillId="0" borderId="0" xfId="0"/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/>
    <xf numFmtId="164" fontId="3" fillId="0" borderId="0" xfId="1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1" fontId="3" fillId="0" borderId="0" xfId="1" applyNumberFormat="1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4" applyFont="1" applyFill="1" applyBorder="1" applyAlignment="1">
      <alignment horizontal="right" vertical="center"/>
    </xf>
    <xf numFmtId="0" fontId="5" fillId="0" borderId="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vertical="center"/>
    </xf>
    <xf numFmtId="0" fontId="5" fillId="0" borderId="1" xfId="7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center" vertical="center"/>
    </xf>
    <xf numFmtId="0" fontId="5" fillId="0" borderId="1" xfId="9" applyNumberFormat="1" applyFont="1" applyFill="1" applyBorder="1" applyAlignment="1">
      <alignment horizontal="right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vertical="center"/>
    </xf>
    <xf numFmtId="0" fontId="5" fillId="0" borderId="1" xfId="6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right" vertical="center"/>
    </xf>
    <xf numFmtId="0" fontId="5" fillId="0" borderId="1" xfId="0" quotePrefix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wrapText="1"/>
    </xf>
    <xf numFmtId="0" fontId="5" fillId="0" borderId="1" xfId="8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6" applyFont="1" applyFill="1" applyBorder="1" applyAlignment="1">
      <alignment horizontal="left" vertical="center" wrapText="1"/>
    </xf>
    <xf numFmtId="167" fontId="5" fillId="0" borderId="1" xfId="1" applyNumberFormat="1" applyFont="1" applyFill="1" applyBorder="1" applyAlignment="1">
      <alignment horizontal="center" vertical="center"/>
    </xf>
    <xf numFmtId="167" fontId="4" fillId="0" borderId="1" xfId="1" applyNumberFormat="1" applyFont="1" applyFill="1" applyBorder="1" applyAlignment="1">
      <alignment horizontal="center" vertical="center"/>
    </xf>
    <xf numFmtId="167" fontId="5" fillId="0" borderId="1" xfId="9" applyNumberFormat="1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1" xfId="6" quotePrefix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vertical="center"/>
    </xf>
    <xf numFmtId="0" fontId="5" fillId="0" borderId="0" xfId="6" quotePrefix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168" fontId="5" fillId="0" borderId="0" xfId="9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vertical="center"/>
    </xf>
    <xf numFmtId="164" fontId="5" fillId="0" borderId="0" xfId="1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  <xf numFmtId="0" fontId="8" fillId="0" borderId="1" xfId="8" applyFont="1" applyFill="1" applyBorder="1" applyAlignment="1">
      <alignment vertical="center"/>
    </xf>
    <xf numFmtId="0" fontId="8" fillId="0" borderId="1" xfId="8" applyFont="1" applyFill="1" applyBorder="1" applyAlignment="1">
      <alignment vertical="center" wrapText="1"/>
    </xf>
    <xf numFmtId="0" fontId="8" fillId="0" borderId="1" xfId="8" applyFont="1" applyFill="1" applyBorder="1" applyAlignment="1">
      <alignment horizontal="center" vertical="center"/>
    </xf>
    <xf numFmtId="168" fontId="4" fillId="0" borderId="0" xfId="9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5" fillId="0" borderId="0" xfId="9" applyNumberFormat="1" applyFont="1" applyFill="1" applyBorder="1" applyAlignment="1">
      <alignment horizontal="left" vertical="center"/>
    </xf>
    <xf numFmtId="0" fontId="5" fillId="0" borderId="1" xfId="8" applyFont="1" applyFill="1" applyBorder="1" applyAlignment="1">
      <alignment horizontal="left" vertical="center" wrapText="1"/>
    </xf>
    <xf numFmtId="169" fontId="5" fillId="0" borderId="0" xfId="9" applyNumberFormat="1" applyFont="1" applyFill="1" applyBorder="1" applyAlignment="1">
      <alignment horizontal="left" vertical="center"/>
    </xf>
    <xf numFmtId="164" fontId="5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64" fontId="4" fillId="0" borderId="0" xfId="1" applyFont="1" applyFill="1" applyBorder="1" applyAlignment="1">
      <alignment vertical="center"/>
    </xf>
    <xf numFmtId="0" fontId="5" fillId="0" borderId="1" xfId="0" quotePrefix="1" applyNumberFormat="1" applyFont="1" applyFill="1" applyBorder="1" applyAlignment="1">
      <alignment vertical="center"/>
    </xf>
    <xf numFmtId="164" fontId="5" fillId="0" borderId="0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7" applyFont="1" applyFill="1" applyBorder="1" applyAlignment="1">
      <alignment horizontal="right"/>
    </xf>
    <xf numFmtId="0" fontId="8" fillId="0" borderId="1" xfId="8" applyFont="1" applyFill="1" applyBorder="1" applyAlignment="1">
      <alignment horizontal="right" vertical="center"/>
    </xf>
    <xf numFmtId="0" fontId="5" fillId="0" borderId="1" xfId="9" quotePrefix="1" applyNumberFormat="1" applyFont="1" applyFill="1" applyBorder="1" applyAlignment="1">
      <alignment horizontal="center" vertical="center"/>
    </xf>
    <xf numFmtId="0" fontId="5" fillId="0" borderId="1" xfId="9" applyNumberFormat="1" applyFont="1" applyFill="1" applyBorder="1" applyAlignment="1">
      <alignment horizontal="center" vertical="center"/>
    </xf>
    <xf numFmtId="1" fontId="5" fillId="0" borderId="1" xfId="6" quotePrefix="1" applyNumberFormat="1" applyFont="1" applyFill="1" applyBorder="1" applyAlignment="1">
      <alignment vertical="center"/>
    </xf>
    <xf numFmtId="1" fontId="5" fillId="0" borderId="1" xfId="0" quotePrefix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vertical="center" wrapText="1"/>
    </xf>
    <xf numFmtId="0" fontId="5" fillId="0" borderId="1" xfId="8" applyFont="1" applyFill="1" applyBorder="1" applyAlignment="1">
      <alignment vertical="center"/>
    </xf>
    <xf numFmtId="0" fontId="5" fillId="0" borderId="1" xfId="6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3" xfId="1" applyNumberFormat="1" applyFont="1" applyFill="1" applyBorder="1" applyAlignment="1">
      <alignment vertical="center"/>
    </xf>
    <xf numFmtId="1" fontId="5" fillId="0" borderId="1" xfId="0" quotePrefix="1" applyNumberFormat="1" applyFont="1" applyFill="1" applyBorder="1" applyAlignment="1">
      <alignment horizontal="center" vertical="center" wrapText="1"/>
    </xf>
    <xf numFmtId="1" fontId="5" fillId="0" borderId="3" xfId="0" quotePrefix="1" applyNumberFormat="1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right" vertical="center"/>
    </xf>
    <xf numFmtId="0" fontId="8" fillId="0" borderId="1" xfId="8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5" fillId="0" borderId="1" xfId="7" quotePrefix="1" applyFont="1" applyFill="1" applyBorder="1" applyAlignment="1">
      <alignment vertical="center"/>
    </xf>
    <xf numFmtId="0" fontId="8" fillId="0" borderId="1" xfId="8" applyFont="1" applyFill="1" applyBorder="1" applyAlignment="1">
      <alignment horizontal="left" vertical="center"/>
    </xf>
    <xf numFmtId="1" fontId="8" fillId="0" borderId="1" xfId="8" quotePrefix="1" applyNumberFormat="1" applyFont="1" applyFill="1" applyBorder="1" applyAlignment="1">
      <alignment horizontal="left" vertical="center" wrapText="1"/>
    </xf>
    <xf numFmtId="0" fontId="8" fillId="0" borderId="1" xfId="1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0" borderId="1" xfId="7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5" fillId="4" borderId="1" xfId="7" applyFont="1" applyFill="1" applyBorder="1" applyAlignment="1">
      <alignment horizontal="right" vertical="center"/>
    </xf>
    <xf numFmtId="0" fontId="3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" fontId="5" fillId="0" borderId="1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3" borderId="1" xfId="7" applyFont="1" applyFill="1" applyBorder="1" applyAlignment="1">
      <alignment vertical="center"/>
    </xf>
    <xf numFmtId="0" fontId="9" fillId="0" borderId="1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1" fontId="5" fillId="0" borderId="1" xfId="0" quotePrefix="1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8" fillId="0" borderId="1" xfId="8" applyFont="1" applyBorder="1" applyAlignment="1">
      <alignment vertical="center" wrapText="1"/>
    </xf>
    <xf numFmtId="0" fontId="5" fillId="0" borderId="1" xfId="0" applyNumberFormat="1" applyFont="1" applyBorder="1" applyAlignment="1">
      <alignment horizontal="right" vertical="center"/>
    </xf>
    <xf numFmtId="0" fontId="5" fillId="0" borderId="1" xfId="10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0" fontId="5" fillId="0" borderId="1" xfId="7" quotePrefix="1" applyFont="1" applyBorder="1" applyAlignment="1">
      <alignment vertical="center"/>
    </xf>
    <xf numFmtId="1" fontId="5" fillId="0" borderId="1" xfId="0" quotePrefix="1" applyNumberFormat="1" applyFont="1" applyBorder="1" applyAlignment="1">
      <alignment horizontal="left" vertical="center"/>
    </xf>
    <xf numFmtId="1" fontId="8" fillId="0" borderId="1" xfId="8" quotePrefix="1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8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 wrapText="1"/>
    </xf>
    <xf numFmtId="1" fontId="5" fillId="0" borderId="1" xfId="0" quotePrefix="1" applyNumberFormat="1" applyFont="1" applyBorder="1" applyAlignment="1">
      <alignment horizontal="left" vertical="center" wrapText="1"/>
    </xf>
    <xf numFmtId="164" fontId="4" fillId="0" borderId="0" xfId="1" applyFont="1" applyFill="1" applyBorder="1" applyAlignment="1">
      <alignment horizontal="left" vertical="center"/>
    </xf>
    <xf numFmtId="168" fontId="5" fillId="0" borderId="0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8" fontId="5" fillId="0" borderId="0" xfId="9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left" vertical="center"/>
    </xf>
    <xf numFmtId="0" fontId="8" fillId="0" borderId="1" xfId="6" applyFont="1" applyFill="1" applyBorder="1" applyAlignment="1">
      <alignment horizontal="center" vertical="center"/>
    </xf>
    <xf numFmtId="1" fontId="8" fillId="0" borderId="1" xfId="6" quotePrefix="1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6" applyFont="1" applyFill="1" applyBorder="1" applyAlignment="1">
      <alignment vertical="center" wrapText="1"/>
    </xf>
    <xf numFmtId="0" fontId="8" fillId="0" borderId="1" xfId="6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1" xfId="8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9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9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right" vertical="center"/>
    </xf>
    <xf numFmtId="0" fontId="11" fillId="0" borderId="1" xfId="1" applyNumberFormat="1" applyFont="1" applyFill="1" applyBorder="1" applyAlignment="1">
      <alignment horizontal="right" vertical="center"/>
    </xf>
    <xf numFmtId="167" fontId="11" fillId="0" borderId="1" xfId="1" applyNumberFormat="1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0" fontId="8" fillId="0" borderId="1" xfId="7" applyFont="1" applyFill="1" applyBorder="1" applyAlignment="1">
      <alignment horizontal="center" vertical="center" wrapText="1"/>
    </xf>
    <xf numFmtId="1" fontId="8" fillId="0" borderId="1" xfId="8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4" borderId="1" xfId="7" applyFont="1" applyFill="1" applyBorder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8" fillId="0" borderId="1" xfId="6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1" xfId="7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8" quotePrefix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4" borderId="1" xfId="1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 vertical="center"/>
    </xf>
    <xf numFmtId="0" fontId="13" fillId="0" borderId="1" xfId="8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164" fontId="11" fillId="0" borderId="0" xfId="1" applyFont="1" applyFill="1" applyBorder="1" applyAlignment="1">
      <alignment horizontal="center" vertical="center"/>
    </xf>
    <xf numFmtId="164" fontId="17" fillId="0" borderId="0" xfId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11" fillId="0" borderId="1" xfId="7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/>
    </xf>
    <xf numFmtId="0" fontId="11" fillId="0" borderId="1" xfId="1" applyNumberFormat="1" applyFont="1" applyFill="1" applyBorder="1" applyAlignment="1">
      <alignment vertical="center"/>
    </xf>
    <xf numFmtId="166" fontId="11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6" quotePrefix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right" vertical="center"/>
    </xf>
    <xf numFmtId="0" fontId="8" fillId="0" borderId="1" xfId="8" applyFont="1" applyFill="1" applyBorder="1" applyAlignment="1" applyProtection="1">
      <alignment horizontal="left" vertical="center"/>
      <protection locked="0"/>
    </xf>
    <xf numFmtId="1" fontId="11" fillId="0" borderId="1" xfId="0" quotePrefix="1" applyNumberFormat="1" applyFont="1" applyBorder="1" applyAlignment="1">
      <alignment horizontal="center" vertical="center" wrapText="1"/>
    </xf>
    <xf numFmtId="1" fontId="5" fillId="0" borderId="1" xfId="0" quotePrefix="1" applyNumberFormat="1" applyFont="1" applyBorder="1" applyAlignment="1">
      <alignment horizontal="center" wrapText="1"/>
    </xf>
    <xf numFmtId="0" fontId="14" fillId="0" borderId="4" xfId="0" applyFont="1" applyFill="1" applyBorder="1" applyAlignment="1">
      <alignment vertical="center"/>
    </xf>
    <xf numFmtId="0" fontId="12" fillId="0" borderId="1" xfId="6" applyFont="1" applyFill="1" applyBorder="1" applyAlignment="1">
      <alignment vertical="center" wrapText="1"/>
    </xf>
  </cellXfs>
  <cellStyles count="11">
    <cellStyle name="Comma" xfId="1" builtinId="3"/>
    <cellStyle name="Comma_Sheet1 2" xfId="9"/>
    <cellStyle name="Normal" xfId="0" builtinId="0"/>
    <cellStyle name="Normal 2" xfId="8"/>
    <cellStyle name="Normal 2 10" xfId="6"/>
    <cellStyle name="Normal 2 101" xfId="5"/>
    <cellStyle name="Normal 2 2" xfId="2"/>
    <cellStyle name="Normal 2 81" xfId="7"/>
    <cellStyle name="Normal 3" xfId="3"/>
    <cellStyle name="Normal 4" xfId="4"/>
    <cellStyle name="Normal 9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335"/>
  <sheetViews>
    <sheetView tabSelected="1" workbookViewId="0">
      <pane xSplit="3" ySplit="4" topLeftCell="M303" activePane="bottomRight" state="frozen"/>
      <selection pane="topRight" activeCell="E1" sqref="E1"/>
      <selection pane="bottomLeft" activeCell="A5" sqref="A5"/>
      <selection pane="bottomRight" activeCell="A10" sqref="A10:AG315"/>
    </sheetView>
  </sheetViews>
  <sheetFormatPr defaultColWidth="9.109375" defaultRowHeight="13.2"/>
  <cols>
    <col min="1" max="1" width="4" style="2" bestFit="1" customWidth="1"/>
    <col min="2" max="2" width="6.44140625" style="3" hidden="1" customWidth="1"/>
    <col min="3" max="3" width="12.6640625" style="9" customWidth="1"/>
    <col min="4" max="4" width="11.5546875" style="9" customWidth="1"/>
    <col min="5" max="5" width="7.44140625" style="9" customWidth="1"/>
    <col min="6" max="6" width="11" style="3" bestFit="1" customWidth="1"/>
    <col min="7" max="7" width="6" style="4" customWidth="1"/>
    <col min="8" max="8" width="13.109375" style="4" bestFit="1" customWidth="1"/>
    <col min="9" max="9" width="6.6640625" style="3" hidden="1" customWidth="1"/>
    <col min="10" max="10" width="4.88671875" style="10" hidden="1" customWidth="1"/>
    <col min="11" max="11" width="5" style="3" hidden="1" customWidth="1"/>
    <col min="12" max="12" width="6.5546875" style="3" hidden="1" customWidth="1"/>
    <col min="13" max="13" width="6.6640625" style="3" customWidth="1"/>
    <col min="14" max="14" width="7" style="3" bestFit="1" customWidth="1"/>
    <col min="15" max="15" width="4" style="3" bestFit="1" customWidth="1"/>
    <col min="16" max="16" width="8.109375" style="3" bestFit="1" customWidth="1"/>
    <col min="17" max="17" width="5" style="3" bestFit="1" customWidth="1"/>
    <col min="18" max="18" width="6.109375" style="5" bestFit="1" customWidth="1"/>
    <col min="19" max="19" width="7" style="8" bestFit="1" customWidth="1"/>
    <col min="20" max="20" width="6.109375" style="8" bestFit="1" customWidth="1"/>
    <col min="21" max="21" width="4.44140625" style="3" customWidth="1"/>
    <col min="22" max="23" width="8" style="3" bestFit="1" customWidth="1"/>
    <col min="24" max="24" width="7.88671875" style="3" customWidth="1"/>
    <col min="25" max="25" width="7.109375" style="1" bestFit="1" customWidth="1"/>
    <col min="26" max="26" width="6.109375" style="1" bestFit="1" customWidth="1"/>
    <col min="27" max="27" width="4.5546875" style="7" bestFit="1" customWidth="1"/>
    <col min="28" max="28" width="6.88671875" style="6" customWidth="1"/>
    <col min="29" max="29" width="6" style="11" bestFit="1" customWidth="1"/>
    <col min="30" max="30" width="8" style="1" bestFit="1" customWidth="1"/>
    <col min="31" max="31" width="7.88671875" style="1" customWidth="1"/>
    <col min="32" max="32" width="8.109375" style="1" customWidth="1"/>
    <col min="33" max="33" width="10.33203125" style="1" customWidth="1"/>
    <col min="34" max="39" width="0" style="1" hidden="1" customWidth="1"/>
    <col min="40" max="16384" width="9.109375" style="1"/>
  </cols>
  <sheetData>
    <row r="1" spans="1:39" ht="20.25" customHeight="1">
      <c r="A1" s="242" t="s">
        <v>13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</row>
    <row r="2" spans="1:39" ht="15.75" customHeight="1">
      <c r="A2" s="241" t="s">
        <v>300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</row>
    <row r="3" spans="1:39" s="43" customFormat="1" ht="12" customHeight="1">
      <c r="A3" s="240" t="s">
        <v>0</v>
      </c>
      <c r="B3" s="240" t="s">
        <v>16</v>
      </c>
      <c r="C3" s="240" t="s">
        <v>17</v>
      </c>
      <c r="D3" s="240" t="s">
        <v>18</v>
      </c>
      <c r="E3" s="240" t="s">
        <v>1</v>
      </c>
      <c r="F3" s="240" t="s">
        <v>19</v>
      </c>
      <c r="G3" s="243" t="s">
        <v>20</v>
      </c>
      <c r="H3" s="240" t="s">
        <v>14</v>
      </c>
      <c r="I3" s="240" t="s">
        <v>2</v>
      </c>
      <c r="J3" s="240"/>
      <c r="K3" s="240"/>
      <c r="L3" s="240"/>
      <c r="M3" s="240" t="s">
        <v>2</v>
      </c>
      <c r="N3" s="240" t="s">
        <v>21</v>
      </c>
      <c r="O3" s="240"/>
      <c r="P3" s="240" t="s">
        <v>22</v>
      </c>
      <c r="Q3" s="240"/>
      <c r="R3" s="240"/>
      <c r="S3" s="240"/>
      <c r="T3" s="240"/>
      <c r="U3" s="240"/>
      <c r="V3" s="240"/>
      <c r="W3" s="244" t="s">
        <v>3</v>
      </c>
      <c r="X3" s="244" t="s">
        <v>4</v>
      </c>
      <c r="Y3" s="240" t="s">
        <v>5</v>
      </c>
      <c r="Z3" s="240"/>
      <c r="AA3" s="240"/>
      <c r="AB3" s="240"/>
      <c r="AC3" s="240"/>
      <c r="AD3" s="240"/>
      <c r="AE3" s="240" t="s">
        <v>6</v>
      </c>
      <c r="AF3" s="240" t="s">
        <v>23</v>
      </c>
      <c r="AG3" s="240" t="s">
        <v>7</v>
      </c>
    </row>
    <row r="4" spans="1:39" s="43" customFormat="1" ht="24" customHeight="1">
      <c r="A4" s="240"/>
      <c r="B4" s="240"/>
      <c r="C4" s="240"/>
      <c r="D4" s="240"/>
      <c r="E4" s="240"/>
      <c r="F4" s="240"/>
      <c r="G4" s="243"/>
      <c r="H4" s="240"/>
      <c r="I4" s="99" t="s">
        <v>24</v>
      </c>
      <c r="J4" s="99" t="s">
        <v>12</v>
      </c>
      <c r="K4" s="99" t="s">
        <v>25</v>
      </c>
      <c r="L4" s="99" t="s">
        <v>8</v>
      </c>
      <c r="M4" s="240"/>
      <c r="N4" s="100" t="s">
        <v>26</v>
      </c>
      <c r="O4" s="100" t="s">
        <v>27</v>
      </c>
      <c r="P4" s="100" t="s">
        <v>24</v>
      </c>
      <c r="Q4" s="99" t="s">
        <v>12</v>
      </c>
      <c r="R4" s="100" t="s">
        <v>25</v>
      </c>
      <c r="S4" s="100" t="s">
        <v>28</v>
      </c>
      <c r="T4" s="100" t="s">
        <v>8</v>
      </c>
      <c r="U4" s="100" t="s">
        <v>15</v>
      </c>
      <c r="V4" s="100" t="s">
        <v>29</v>
      </c>
      <c r="W4" s="244"/>
      <c r="X4" s="244"/>
      <c r="Y4" s="100" t="s">
        <v>30</v>
      </c>
      <c r="Z4" s="100" t="s">
        <v>31</v>
      </c>
      <c r="AA4" s="100" t="s">
        <v>9</v>
      </c>
      <c r="AB4" s="100" t="s">
        <v>11</v>
      </c>
      <c r="AC4" s="100" t="s">
        <v>8</v>
      </c>
      <c r="AD4" s="100" t="s">
        <v>10</v>
      </c>
      <c r="AE4" s="240"/>
      <c r="AF4" s="240"/>
      <c r="AG4" s="240"/>
    </row>
    <row r="5" spans="1:39" s="41" customFormat="1" ht="39" hidden="1" customHeight="1">
      <c r="A5" s="13">
        <v>1</v>
      </c>
      <c r="B5" s="16">
        <v>10775</v>
      </c>
      <c r="C5" s="12" t="s">
        <v>33</v>
      </c>
      <c r="D5" s="12" t="s">
        <v>34</v>
      </c>
      <c r="E5" s="102" t="s">
        <v>35</v>
      </c>
      <c r="F5" s="224" t="s">
        <v>301</v>
      </c>
      <c r="G5" s="14">
        <v>812</v>
      </c>
      <c r="H5" s="89" t="s">
        <v>36</v>
      </c>
      <c r="I5" s="103">
        <v>31927</v>
      </c>
      <c r="J5" s="104">
        <v>0</v>
      </c>
      <c r="K5" s="105">
        <v>0</v>
      </c>
      <c r="L5" s="105">
        <v>0</v>
      </c>
      <c r="M5" s="16">
        <f>I5+J5+K5+L5</f>
        <v>31927</v>
      </c>
      <c r="N5" s="16">
        <v>31</v>
      </c>
      <c r="O5" s="16">
        <v>0</v>
      </c>
      <c r="P5" s="30">
        <f>ROUND(I5/31*N5,0)</f>
        <v>31927</v>
      </c>
      <c r="Q5" s="30">
        <f>ROUND(J5/31*N5,0)</f>
        <v>0</v>
      </c>
      <c r="R5" s="30">
        <f>ROUND(K5/31*N5,0)</f>
        <v>0</v>
      </c>
      <c r="S5" s="30">
        <f>ROUND(I5/31/8*2*O5,0)</f>
        <v>0</v>
      </c>
      <c r="T5" s="30">
        <f>ROUND(L5/31*N5,0)</f>
        <v>0</v>
      </c>
      <c r="U5" s="30">
        <v>0</v>
      </c>
      <c r="V5" s="31">
        <f>U5+T5+S5+R5+Q5+P5</f>
        <v>31927</v>
      </c>
      <c r="W5" s="31">
        <f>IF(P5&gt;15000,15000,P5)</f>
        <v>15000</v>
      </c>
      <c r="X5" s="31">
        <v>0</v>
      </c>
      <c r="Y5" s="30">
        <f>ROUND(W5*12%,0)</f>
        <v>1800</v>
      </c>
      <c r="Z5" s="30">
        <f>CEILING(X5*0.75%,1)</f>
        <v>0</v>
      </c>
      <c r="AA5" s="30">
        <v>0</v>
      </c>
      <c r="AB5" s="30">
        <v>0</v>
      </c>
      <c r="AC5" s="30">
        <v>0</v>
      </c>
      <c r="AD5" s="30">
        <f>Y5+Z5+AA5+AB5+AC5</f>
        <v>1800</v>
      </c>
      <c r="AE5" s="30">
        <f>V5-AD5</f>
        <v>30127</v>
      </c>
      <c r="AF5" s="34" t="s">
        <v>86</v>
      </c>
      <c r="AG5" s="170">
        <v>44236</v>
      </c>
      <c r="AH5" s="181"/>
      <c r="AI5" s="16">
        <v>0</v>
      </c>
      <c r="AJ5" s="16">
        <v>0</v>
      </c>
      <c r="AK5" s="16">
        <f>AJ5+AI5</f>
        <v>0</v>
      </c>
      <c r="AM5" s="41">
        <v>383124</v>
      </c>
    </row>
    <row r="6" spans="1:39" s="41" customFormat="1" ht="42" hidden="1" customHeight="1">
      <c r="A6" s="13">
        <v>2</v>
      </c>
      <c r="B6" s="106">
        <v>11245</v>
      </c>
      <c r="C6" s="85" t="s">
        <v>37</v>
      </c>
      <c r="D6" s="74" t="s">
        <v>38</v>
      </c>
      <c r="E6" s="12" t="s">
        <v>39</v>
      </c>
      <c r="F6" s="225" t="s">
        <v>302</v>
      </c>
      <c r="G6" s="86">
        <v>1271</v>
      </c>
      <c r="H6" s="90" t="s">
        <v>40</v>
      </c>
      <c r="I6" s="107">
        <v>16972</v>
      </c>
      <c r="J6" s="108">
        <v>0</v>
      </c>
      <c r="K6" s="108">
        <v>0</v>
      </c>
      <c r="L6" s="108">
        <v>0</v>
      </c>
      <c r="M6" s="74">
        <f>I6+J6+K6+L6</f>
        <v>16972</v>
      </c>
      <c r="N6" s="16">
        <v>31</v>
      </c>
      <c r="O6" s="16">
        <v>0</v>
      </c>
      <c r="P6" s="30">
        <f t="shared" ref="P6:P8" si="0">ROUND(I6/31*N6,0)</f>
        <v>16972</v>
      </c>
      <c r="Q6" s="30">
        <f t="shared" ref="Q6:Q8" si="1">ROUND(J6/31*N6,0)</f>
        <v>0</v>
      </c>
      <c r="R6" s="30">
        <f t="shared" ref="R6:R8" si="2">ROUND(K6/31*N6,0)</f>
        <v>0</v>
      </c>
      <c r="S6" s="30">
        <f t="shared" ref="S6:S8" si="3">ROUND(I6/31/8*2*O6,0)</f>
        <v>0</v>
      </c>
      <c r="T6" s="30">
        <f t="shared" ref="T6:T8" si="4">ROUND(L6/31*N6,0)</f>
        <v>0</v>
      </c>
      <c r="U6" s="30">
        <v>0</v>
      </c>
      <c r="V6" s="88">
        <f>U6+T6+S6+R6+Q6+P6</f>
        <v>16972</v>
      </c>
      <c r="W6" s="88">
        <f>IF(P6&gt;15000,15000,P6)</f>
        <v>15000</v>
      </c>
      <c r="X6" s="88">
        <f>V6</f>
        <v>16972</v>
      </c>
      <c r="Y6" s="30">
        <f t="shared" ref="Y6:Y8" si="5">ROUND(W6*12%,0)</f>
        <v>1800</v>
      </c>
      <c r="Z6" s="30">
        <f>CEILING(X6*0.75%,1)</f>
        <v>128</v>
      </c>
      <c r="AA6" s="87">
        <v>0</v>
      </c>
      <c r="AB6" s="30">
        <v>0</v>
      </c>
      <c r="AC6" s="87">
        <v>0</v>
      </c>
      <c r="AD6" s="87">
        <f>Y6+Z6+AA6+AB6+AC6</f>
        <v>1928</v>
      </c>
      <c r="AE6" s="87">
        <f>V6-AD6</f>
        <v>15044</v>
      </c>
      <c r="AF6" s="34" t="s">
        <v>86</v>
      </c>
      <c r="AG6" s="170">
        <v>44236</v>
      </c>
      <c r="AH6" s="182"/>
      <c r="AI6" s="74">
        <v>0</v>
      </c>
      <c r="AJ6" s="74">
        <v>2</v>
      </c>
      <c r="AK6" s="16">
        <f t="shared" ref="AK6:AK8" si="6">AJ6+AI6</f>
        <v>2</v>
      </c>
      <c r="AM6" s="41">
        <v>203674</v>
      </c>
    </row>
    <row r="7" spans="1:39" s="41" customFormat="1" ht="42" hidden="1" customHeight="1">
      <c r="A7" s="152">
        <v>3</v>
      </c>
      <c r="B7" s="14">
        <v>10954</v>
      </c>
      <c r="C7" s="12" t="s">
        <v>41</v>
      </c>
      <c r="D7" s="12" t="s">
        <v>42</v>
      </c>
      <c r="E7" s="102" t="s">
        <v>35</v>
      </c>
      <c r="F7" s="224" t="s">
        <v>303</v>
      </c>
      <c r="G7" s="14">
        <v>980</v>
      </c>
      <c r="H7" s="89" t="s">
        <v>43</v>
      </c>
      <c r="I7" s="103">
        <v>20873</v>
      </c>
      <c r="J7" s="105">
        <v>0</v>
      </c>
      <c r="K7" s="105">
        <v>0</v>
      </c>
      <c r="L7" s="105">
        <v>1669</v>
      </c>
      <c r="M7" s="16">
        <f>I7+J7+K7+L7</f>
        <v>22542</v>
      </c>
      <c r="N7" s="16">
        <v>31</v>
      </c>
      <c r="O7" s="16">
        <v>0</v>
      </c>
      <c r="P7" s="30">
        <f t="shared" si="0"/>
        <v>20873</v>
      </c>
      <c r="Q7" s="30">
        <f t="shared" si="1"/>
        <v>0</v>
      </c>
      <c r="R7" s="30">
        <f t="shared" si="2"/>
        <v>0</v>
      </c>
      <c r="S7" s="30">
        <f t="shared" si="3"/>
        <v>0</v>
      </c>
      <c r="T7" s="30">
        <f t="shared" si="4"/>
        <v>1669</v>
      </c>
      <c r="U7" s="30">
        <v>0</v>
      </c>
      <c r="V7" s="31">
        <f>U7+T7+S7+R7+Q7+P7</f>
        <v>22542</v>
      </c>
      <c r="W7" s="31">
        <f>IF(P7&gt;15000,15000,P7)</f>
        <v>15000</v>
      </c>
      <c r="X7" s="31">
        <v>21000</v>
      </c>
      <c r="Y7" s="30">
        <f t="shared" si="5"/>
        <v>1800</v>
      </c>
      <c r="Z7" s="30">
        <f>CEILING(X7*0.75%,1)</f>
        <v>158</v>
      </c>
      <c r="AA7" s="30">
        <v>0</v>
      </c>
      <c r="AB7" s="30">
        <v>0</v>
      </c>
      <c r="AC7" s="30">
        <v>0</v>
      </c>
      <c r="AD7" s="30">
        <f>Y7+Z7+AA7+AB7+AC7</f>
        <v>1958</v>
      </c>
      <c r="AE7" s="30">
        <f>V7-AD7</f>
        <v>20584</v>
      </c>
      <c r="AF7" s="34" t="s">
        <v>86</v>
      </c>
      <c r="AG7" s="170">
        <v>44236</v>
      </c>
      <c r="AH7" s="42"/>
      <c r="AI7" s="16">
        <v>0</v>
      </c>
      <c r="AJ7" s="16">
        <v>1</v>
      </c>
      <c r="AK7" s="16">
        <f t="shared" si="6"/>
        <v>1</v>
      </c>
      <c r="AM7" s="41">
        <v>270513</v>
      </c>
    </row>
    <row r="8" spans="1:39" s="41" customFormat="1" ht="40.950000000000003" hidden="1" customHeight="1">
      <c r="A8" s="152">
        <v>4</v>
      </c>
      <c r="B8" s="21">
        <v>12496</v>
      </c>
      <c r="C8" s="12" t="s">
        <v>44</v>
      </c>
      <c r="D8" s="12" t="s">
        <v>45</v>
      </c>
      <c r="E8" s="23" t="s">
        <v>46</v>
      </c>
      <c r="F8" s="224" t="s">
        <v>304</v>
      </c>
      <c r="G8" s="14">
        <v>11525</v>
      </c>
      <c r="H8" s="15" t="s">
        <v>47</v>
      </c>
      <c r="I8" s="105">
        <v>16341</v>
      </c>
      <c r="J8" s="105">
        <v>0</v>
      </c>
      <c r="K8" s="105">
        <v>0</v>
      </c>
      <c r="L8" s="105">
        <v>0</v>
      </c>
      <c r="M8" s="16">
        <f>I8+J8+K8+L8</f>
        <v>16341</v>
      </c>
      <c r="N8" s="16">
        <v>31</v>
      </c>
      <c r="O8" s="16">
        <v>0</v>
      </c>
      <c r="P8" s="30">
        <f t="shared" si="0"/>
        <v>16341</v>
      </c>
      <c r="Q8" s="30">
        <f t="shared" si="1"/>
        <v>0</v>
      </c>
      <c r="R8" s="30">
        <f t="shared" si="2"/>
        <v>0</v>
      </c>
      <c r="S8" s="30">
        <f t="shared" si="3"/>
        <v>0</v>
      </c>
      <c r="T8" s="30">
        <f t="shared" si="4"/>
        <v>0</v>
      </c>
      <c r="U8" s="30">
        <v>0</v>
      </c>
      <c r="V8" s="31">
        <f>U8+T8+S8+R8+Q8+P8</f>
        <v>16341</v>
      </c>
      <c r="W8" s="31">
        <f>IF(P8&gt;15000,15000,P8)</f>
        <v>15000</v>
      </c>
      <c r="X8" s="31">
        <f>V8</f>
        <v>16341</v>
      </c>
      <c r="Y8" s="30">
        <f t="shared" si="5"/>
        <v>1800</v>
      </c>
      <c r="Z8" s="30">
        <f>CEILING(X8*0.75%,1)</f>
        <v>123</v>
      </c>
      <c r="AA8" s="30">
        <v>0</v>
      </c>
      <c r="AB8" s="30">
        <v>0</v>
      </c>
      <c r="AC8" s="30">
        <v>0</v>
      </c>
      <c r="AD8" s="30">
        <f>Y8+Z8+AA8+AB8+AC8</f>
        <v>1923</v>
      </c>
      <c r="AE8" s="30">
        <f>V8-AD8</f>
        <v>14418</v>
      </c>
      <c r="AF8" s="34" t="s">
        <v>86</v>
      </c>
      <c r="AG8" s="170">
        <v>44236</v>
      </c>
      <c r="AH8" s="42"/>
      <c r="AI8" s="16">
        <v>0</v>
      </c>
      <c r="AJ8" s="16">
        <v>1</v>
      </c>
      <c r="AK8" s="16">
        <f t="shared" si="6"/>
        <v>1</v>
      </c>
    </row>
    <row r="9" spans="1:39" s="32" customFormat="1" hidden="1">
      <c r="A9" s="13"/>
      <c r="B9" s="21"/>
      <c r="C9" s="12"/>
      <c r="D9" s="12"/>
      <c r="E9" s="12"/>
      <c r="G9" s="73"/>
      <c r="H9" s="73" t="s">
        <v>10</v>
      </c>
      <c r="I9" s="73"/>
      <c r="J9" s="73" t="s">
        <v>32</v>
      </c>
      <c r="K9" s="73" t="e">
        <f>SUM(#REF!)</f>
        <v>#REF!</v>
      </c>
      <c r="L9" s="73" t="e">
        <f>SUM(#REF!)</f>
        <v>#REF!</v>
      </c>
      <c r="M9" s="73">
        <f>SUM(M5:M8)</f>
        <v>87782</v>
      </c>
      <c r="N9" s="73">
        <f t="shared" ref="N9:AE9" si="7">SUM(N5:N8)</f>
        <v>124</v>
      </c>
      <c r="O9" s="73">
        <f t="shared" si="7"/>
        <v>0</v>
      </c>
      <c r="P9" s="73">
        <f t="shared" si="7"/>
        <v>86113</v>
      </c>
      <c r="Q9" s="73">
        <f t="shared" si="7"/>
        <v>0</v>
      </c>
      <c r="R9" s="73">
        <f t="shared" si="7"/>
        <v>0</v>
      </c>
      <c r="S9" s="73">
        <f t="shared" si="7"/>
        <v>0</v>
      </c>
      <c r="T9" s="73">
        <f t="shared" si="7"/>
        <v>1669</v>
      </c>
      <c r="U9" s="73">
        <f t="shared" si="7"/>
        <v>0</v>
      </c>
      <c r="V9" s="73">
        <f t="shared" si="7"/>
        <v>87782</v>
      </c>
      <c r="W9" s="73">
        <f t="shared" si="7"/>
        <v>60000</v>
      </c>
      <c r="X9" s="73">
        <f t="shared" si="7"/>
        <v>54313</v>
      </c>
      <c r="Y9" s="73">
        <f t="shared" si="7"/>
        <v>7200</v>
      </c>
      <c r="Z9" s="73">
        <f t="shared" si="7"/>
        <v>409</v>
      </c>
      <c r="AA9" s="73">
        <f t="shared" si="7"/>
        <v>0</v>
      </c>
      <c r="AB9" s="73">
        <f t="shared" si="7"/>
        <v>0</v>
      </c>
      <c r="AC9" s="73">
        <f t="shared" si="7"/>
        <v>0</v>
      </c>
      <c r="AD9" s="73">
        <f t="shared" si="7"/>
        <v>7609</v>
      </c>
      <c r="AE9" s="73">
        <f t="shared" si="7"/>
        <v>80173</v>
      </c>
    </row>
    <row r="10" spans="1:39" s="41" customFormat="1" ht="40.950000000000003" customHeight="1">
      <c r="A10" s="152">
        <v>1</v>
      </c>
      <c r="B10" s="21">
        <v>12886</v>
      </c>
      <c r="C10" s="45" t="s">
        <v>81</v>
      </c>
      <c r="D10" s="45" t="s">
        <v>82</v>
      </c>
      <c r="E10" s="23" t="s">
        <v>299</v>
      </c>
      <c r="F10" s="190">
        <v>1115758725</v>
      </c>
      <c r="G10" s="14">
        <v>11915</v>
      </c>
      <c r="H10" s="126" t="s">
        <v>83</v>
      </c>
      <c r="I10" s="105">
        <v>15000</v>
      </c>
      <c r="J10" s="105">
        <v>0</v>
      </c>
      <c r="K10" s="105">
        <v>2890</v>
      </c>
      <c r="L10" s="105">
        <v>0</v>
      </c>
      <c r="M10" s="16">
        <f>I10+J10+K10+L10</f>
        <v>17890</v>
      </c>
      <c r="N10" s="16">
        <v>0</v>
      </c>
      <c r="O10" s="16">
        <v>0</v>
      </c>
      <c r="P10" s="30">
        <f t="shared" ref="P10:P11" si="8">ROUND(I10/31*N10,0)</f>
        <v>0</v>
      </c>
      <c r="Q10" s="30">
        <f t="shared" ref="Q10:Q11" si="9">ROUND(J10/31*N10,0)</f>
        <v>0</v>
      </c>
      <c r="R10" s="30">
        <f t="shared" ref="R10:R11" si="10">ROUND(K10/31*N10,0)</f>
        <v>0</v>
      </c>
      <c r="S10" s="30">
        <f t="shared" ref="S10:S11" si="11">ROUND(I10/31/8*2*O10,0)</f>
        <v>0</v>
      </c>
      <c r="T10" s="30">
        <f t="shared" ref="T10:T11" si="12">ROUND(L10/31*N10,0)</f>
        <v>0</v>
      </c>
      <c r="U10" s="30">
        <v>0</v>
      </c>
      <c r="V10" s="31">
        <f>U10+T10+S10+R10+Q10+P10</f>
        <v>0</v>
      </c>
      <c r="W10" s="31">
        <f>IF(P10&gt;15000,15000,P10)</f>
        <v>0</v>
      </c>
      <c r="X10" s="31">
        <f>V10</f>
        <v>0</v>
      </c>
      <c r="Y10" s="30">
        <f t="shared" ref="Y10:Y60" si="13">ROUND(W10*12%,0)</f>
        <v>0</v>
      </c>
      <c r="Z10" s="30">
        <f>CEILING(X10*0.75%,1)</f>
        <v>0</v>
      </c>
      <c r="AA10" s="30">
        <v>0</v>
      </c>
      <c r="AB10" s="30">
        <v>0</v>
      </c>
      <c r="AC10" s="30">
        <v>0</v>
      </c>
      <c r="AD10" s="30">
        <f>Y10+Z10+AA10+AB10+AC10</f>
        <v>0</v>
      </c>
      <c r="AE10" s="30">
        <f>V10-AD10</f>
        <v>0</v>
      </c>
      <c r="AF10" s="34"/>
      <c r="AG10" s="170"/>
      <c r="AH10" s="42"/>
      <c r="AI10" s="16"/>
      <c r="AJ10" s="16">
        <v>0</v>
      </c>
      <c r="AK10" s="16">
        <f t="shared" ref="AK10:AK11" si="14">AJ10+AI10</f>
        <v>0</v>
      </c>
    </row>
    <row r="11" spans="1:39" s="41" customFormat="1" ht="40.950000000000003" customHeight="1">
      <c r="A11" s="152">
        <v>2</v>
      </c>
      <c r="B11" s="21">
        <v>12895</v>
      </c>
      <c r="C11" s="45" t="s">
        <v>80</v>
      </c>
      <c r="D11" s="45" t="s">
        <v>84</v>
      </c>
      <c r="E11" s="23" t="s">
        <v>299</v>
      </c>
      <c r="F11" s="190">
        <v>3515905999</v>
      </c>
      <c r="G11" s="14">
        <v>11924</v>
      </c>
      <c r="H11" s="126" t="s">
        <v>85</v>
      </c>
      <c r="I11" s="105">
        <v>15000</v>
      </c>
      <c r="J11" s="105">
        <v>0</v>
      </c>
      <c r="K11" s="105">
        <v>2890</v>
      </c>
      <c r="L11" s="105">
        <v>0</v>
      </c>
      <c r="M11" s="16">
        <f>I11+J11+K11+L11</f>
        <v>17890</v>
      </c>
      <c r="N11" s="16">
        <v>31</v>
      </c>
      <c r="O11" s="16">
        <v>0</v>
      </c>
      <c r="P11" s="30">
        <f t="shared" si="8"/>
        <v>15000</v>
      </c>
      <c r="Q11" s="30">
        <f t="shared" si="9"/>
        <v>0</v>
      </c>
      <c r="R11" s="30">
        <f t="shared" si="10"/>
        <v>2890</v>
      </c>
      <c r="S11" s="30">
        <f t="shared" si="11"/>
        <v>0</v>
      </c>
      <c r="T11" s="30">
        <f t="shared" si="12"/>
        <v>0</v>
      </c>
      <c r="U11" s="30">
        <v>0</v>
      </c>
      <c r="V11" s="31">
        <f>U11+T11+S11+R11+Q11+P11</f>
        <v>17890</v>
      </c>
      <c r="W11" s="31">
        <f>IF(P11&gt;15000,15000,P11)</f>
        <v>15000</v>
      </c>
      <c r="X11" s="31">
        <f>V11</f>
        <v>17890</v>
      </c>
      <c r="Y11" s="30">
        <f t="shared" si="13"/>
        <v>1800</v>
      </c>
      <c r="Z11" s="30">
        <f>CEILING(X11*0.75%,1)</f>
        <v>135</v>
      </c>
      <c r="AA11" s="30">
        <v>0</v>
      </c>
      <c r="AB11" s="30">
        <v>0</v>
      </c>
      <c r="AC11" s="30">
        <v>0</v>
      </c>
      <c r="AD11" s="30">
        <f>Y11+Z11+AA11+AB11+AC11</f>
        <v>1935</v>
      </c>
      <c r="AE11" s="30">
        <f>V11-AD11</f>
        <v>15955</v>
      </c>
      <c r="AF11" s="34" t="s">
        <v>86</v>
      </c>
      <c r="AG11" s="170"/>
      <c r="AH11" s="42"/>
      <c r="AI11" s="16"/>
      <c r="AJ11" s="16">
        <v>0</v>
      </c>
      <c r="AK11" s="16">
        <f t="shared" si="14"/>
        <v>0</v>
      </c>
    </row>
    <row r="12" spans="1:39" s="41" customFormat="1" ht="38.25" customHeight="1">
      <c r="A12" s="13">
        <v>3</v>
      </c>
      <c r="B12" s="16">
        <v>10935</v>
      </c>
      <c r="C12" s="12" t="s">
        <v>87</v>
      </c>
      <c r="D12" s="12" t="s">
        <v>88</v>
      </c>
      <c r="E12" s="12" t="s">
        <v>89</v>
      </c>
      <c r="F12" s="12">
        <v>3011050370</v>
      </c>
      <c r="G12" s="14">
        <v>962</v>
      </c>
      <c r="H12" s="89" t="s">
        <v>90</v>
      </c>
      <c r="I12" s="105">
        <v>17888</v>
      </c>
      <c r="J12" s="103">
        <v>0</v>
      </c>
      <c r="K12" s="103">
        <v>0</v>
      </c>
      <c r="L12" s="103">
        <v>0</v>
      </c>
      <c r="M12" s="16">
        <f t="shared" ref="M12:M14" si="15">I12+J12+K12+L12</f>
        <v>17888</v>
      </c>
      <c r="N12" s="16">
        <v>31</v>
      </c>
      <c r="O12" s="16">
        <v>0</v>
      </c>
      <c r="P12" s="30">
        <f>ROUND(I12/31*N12,0)</f>
        <v>17888</v>
      </c>
      <c r="Q12" s="30">
        <f>ROUND(J12/31*N12,0)</f>
        <v>0</v>
      </c>
      <c r="R12" s="30">
        <f>ROUND(K12/31*N12,0)</f>
        <v>0</v>
      </c>
      <c r="S12" s="30">
        <f>ROUND(I12/31/8*2*O12,0)</f>
        <v>0</v>
      </c>
      <c r="T12" s="30">
        <f>ROUND(L12/31*N12,0)</f>
        <v>0</v>
      </c>
      <c r="U12" s="30">
        <v>0</v>
      </c>
      <c r="V12" s="31">
        <f t="shared" ref="V12:V14" si="16">U12+T12+S12+R12+Q12+P12</f>
        <v>17888</v>
      </c>
      <c r="W12" s="31">
        <f t="shared" ref="W12:W14" si="17">IF(P12&gt;15000,15000,P12)</f>
        <v>15000</v>
      </c>
      <c r="X12" s="31">
        <f t="shared" ref="X12:X14" si="18">V12</f>
        <v>17888</v>
      </c>
      <c r="Y12" s="30">
        <f t="shared" si="13"/>
        <v>1800</v>
      </c>
      <c r="Z12" s="30">
        <f t="shared" ref="Z12:Z14" si="19">CEILING(X12*0.75%,1)</f>
        <v>135</v>
      </c>
      <c r="AA12" s="30">
        <v>0</v>
      </c>
      <c r="AB12" s="30">
        <v>0</v>
      </c>
      <c r="AC12" s="30">
        <v>0</v>
      </c>
      <c r="AD12" s="30">
        <f t="shared" ref="AD12:AD14" si="20">Y12+Z12+AA12+AB12+AC12</f>
        <v>1935</v>
      </c>
      <c r="AE12" s="30">
        <f t="shared" ref="AE12:AE14" si="21">V12-AD12</f>
        <v>15953</v>
      </c>
      <c r="AF12" s="34" t="s">
        <v>86</v>
      </c>
      <c r="AG12" s="170">
        <v>44237</v>
      </c>
    </row>
    <row r="13" spans="1:39" s="41" customFormat="1" ht="38.25" customHeight="1">
      <c r="A13" s="152">
        <v>4</v>
      </c>
      <c r="B13" s="16">
        <v>10949</v>
      </c>
      <c r="C13" s="12" t="s">
        <v>91</v>
      </c>
      <c r="D13" s="12" t="s">
        <v>92</v>
      </c>
      <c r="E13" s="12" t="s">
        <v>93</v>
      </c>
      <c r="F13" s="12">
        <v>3011045165</v>
      </c>
      <c r="G13" s="14">
        <v>975</v>
      </c>
      <c r="H13" s="89" t="s">
        <v>94</v>
      </c>
      <c r="I13" s="105">
        <v>17888</v>
      </c>
      <c r="J13" s="103">
        <v>0</v>
      </c>
      <c r="K13" s="103">
        <v>0</v>
      </c>
      <c r="L13" s="103">
        <v>0</v>
      </c>
      <c r="M13" s="16">
        <f t="shared" si="15"/>
        <v>17888</v>
      </c>
      <c r="N13" s="16">
        <v>31</v>
      </c>
      <c r="O13" s="16">
        <v>0</v>
      </c>
      <c r="P13" s="30">
        <f t="shared" ref="P13:P14" si="22">ROUND(I13/31*N13,0)</f>
        <v>17888</v>
      </c>
      <c r="Q13" s="30">
        <f t="shared" ref="Q13:Q14" si="23">ROUND(J13/31*N13,0)</f>
        <v>0</v>
      </c>
      <c r="R13" s="30">
        <f t="shared" ref="R13:R14" si="24">ROUND(K13/31*N13,0)</f>
        <v>0</v>
      </c>
      <c r="S13" s="30">
        <f t="shared" ref="S13:S14" si="25">ROUND(I13/31/8*2*O13,0)</f>
        <v>0</v>
      </c>
      <c r="T13" s="30">
        <f t="shared" ref="T13:T14" si="26">ROUND(L13/31*N13,0)</f>
        <v>0</v>
      </c>
      <c r="U13" s="30">
        <v>0</v>
      </c>
      <c r="V13" s="31">
        <f t="shared" si="16"/>
        <v>17888</v>
      </c>
      <c r="W13" s="31">
        <f t="shared" si="17"/>
        <v>15000</v>
      </c>
      <c r="X13" s="31">
        <f t="shared" si="18"/>
        <v>17888</v>
      </c>
      <c r="Y13" s="30">
        <f t="shared" si="13"/>
        <v>1800</v>
      </c>
      <c r="Z13" s="30">
        <f t="shared" si="19"/>
        <v>135</v>
      </c>
      <c r="AA13" s="30">
        <v>0</v>
      </c>
      <c r="AB13" s="30">
        <v>0</v>
      </c>
      <c r="AC13" s="30">
        <v>0</v>
      </c>
      <c r="AD13" s="30">
        <f t="shared" si="20"/>
        <v>1935</v>
      </c>
      <c r="AE13" s="30">
        <f t="shared" si="21"/>
        <v>15953</v>
      </c>
      <c r="AF13" s="34" t="s">
        <v>86</v>
      </c>
      <c r="AG13" s="170">
        <v>44237</v>
      </c>
    </row>
    <row r="14" spans="1:39" s="41" customFormat="1" ht="39.75" customHeight="1">
      <c r="A14" s="152">
        <v>5</v>
      </c>
      <c r="B14" s="21">
        <v>12721</v>
      </c>
      <c r="C14" s="23" t="s">
        <v>95</v>
      </c>
      <c r="D14" s="23" t="s">
        <v>96</v>
      </c>
      <c r="E14" s="12" t="s">
        <v>97</v>
      </c>
      <c r="F14" s="113">
        <v>1115513219</v>
      </c>
      <c r="G14" s="14">
        <v>11750</v>
      </c>
      <c r="H14" s="114" t="s">
        <v>98</v>
      </c>
      <c r="I14" s="105">
        <v>15492</v>
      </c>
      <c r="J14" s="103">
        <v>0</v>
      </c>
      <c r="K14" s="103">
        <v>0</v>
      </c>
      <c r="L14" s="103">
        <v>0</v>
      </c>
      <c r="M14" s="16">
        <f t="shared" si="15"/>
        <v>15492</v>
      </c>
      <c r="N14" s="16">
        <v>31</v>
      </c>
      <c r="O14" s="16">
        <v>0</v>
      </c>
      <c r="P14" s="30">
        <f t="shared" si="22"/>
        <v>15492</v>
      </c>
      <c r="Q14" s="30">
        <f t="shared" si="23"/>
        <v>0</v>
      </c>
      <c r="R14" s="30">
        <f t="shared" si="24"/>
        <v>0</v>
      </c>
      <c r="S14" s="30">
        <f t="shared" si="25"/>
        <v>0</v>
      </c>
      <c r="T14" s="30">
        <f t="shared" si="26"/>
        <v>0</v>
      </c>
      <c r="U14" s="30">
        <v>0</v>
      </c>
      <c r="V14" s="31">
        <f t="shared" si="16"/>
        <v>15492</v>
      </c>
      <c r="W14" s="31">
        <f t="shared" si="17"/>
        <v>15000</v>
      </c>
      <c r="X14" s="31">
        <f t="shared" si="18"/>
        <v>15492</v>
      </c>
      <c r="Y14" s="30">
        <f t="shared" si="13"/>
        <v>1800</v>
      </c>
      <c r="Z14" s="30">
        <f t="shared" si="19"/>
        <v>117</v>
      </c>
      <c r="AA14" s="30">
        <v>0</v>
      </c>
      <c r="AB14" s="30">
        <v>0</v>
      </c>
      <c r="AC14" s="30">
        <v>0</v>
      </c>
      <c r="AD14" s="30">
        <f t="shared" si="20"/>
        <v>1917</v>
      </c>
      <c r="AE14" s="30">
        <f t="shared" si="21"/>
        <v>13575</v>
      </c>
      <c r="AF14" s="34" t="s">
        <v>86</v>
      </c>
      <c r="AG14" s="170">
        <v>44237</v>
      </c>
      <c r="AH14" s="226"/>
      <c r="AK14" s="112"/>
    </row>
    <row r="15" spans="1:39" s="238" customFormat="1" ht="27.6" customHeight="1">
      <c r="A15" s="13">
        <v>6</v>
      </c>
      <c r="B15" s="227">
        <v>12762</v>
      </c>
      <c r="C15" s="228" t="s">
        <v>99</v>
      </c>
      <c r="D15" s="228" t="s">
        <v>38</v>
      </c>
      <c r="E15" s="229" t="s">
        <v>100</v>
      </c>
      <c r="F15" s="230">
        <v>1115546981</v>
      </c>
      <c r="G15" s="172">
        <v>11791</v>
      </c>
      <c r="H15" s="231" t="s">
        <v>101</v>
      </c>
      <c r="I15" s="134">
        <v>14560</v>
      </c>
      <c r="J15" s="219">
        <v>0</v>
      </c>
      <c r="K15" s="219">
        <v>0</v>
      </c>
      <c r="L15" s="219">
        <v>0</v>
      </c>
      <c r="M15" s="134">
        <f>I15+J15+K15+L15</f>
        <v>14560</v>
      </c>
      <c r="N15" s="134">
        <v>0</v>
      </c>
      <c r="O15" s="134">
        <v>0</v>
      </c>
      <c r="P15" s="232">
        <f>ROUND(I15/31*N15,0)</f>
        <v>0</v>
      </c>
      <c r="Q15" s="232">
        <f>ROUND(J15/31*N15,0)</f>
        <v>0</v>
      </c>
      <c r="R15" s="232">
        <f>ROUND(K15/31*N15,0)</f>
        <v>0</v>
      </c>
      <c r="S15" s="232">
        <f>ROUND(I15/31/8*2*O15,0)</f>
        <v>0</v>
      </c>
      <c r="T15" s="232">
        <f>ROUND(L15/31*N15,0)</f>
        <v>0</v>
      </c>
      <c r="U15" s="232">
        <v>0</v>
      </c>
      <c r="V15" s="233">
        <f>U15+T15+S15+R15+Q15+P15</f>
        <v>0</v>
      </c>
      <c r="W15" s="233">
        <f>IF(P15&gt;15000,15000,P15)</f>
        <v>0</v>
      </c>
      <c r="X15" s="233">
        <f>V15</f>
        <v>0</v>
      </c>
      <c r="Y15" s="232">
        <f t="shared" si="13"/>
        <v>0</v>
      </c>
      <c r="Z15" s="232">
        <f>CEILING(X15*0.75%,1)</f>
        <v>0</v>
      </c>
      <c r="AA15" s="232">
        <v>0</v>
      </c>
      <c r="AB15" s="232">
        <v>0</v>
      </c>
      <c r="AC15" s="232">
        <v>0</v>
      </c>
      <c r="AD15" s="232">
        <f>+AC15+AB15+AA15+Z15+Y15</f>
        <v>0</v>
      </c>
      <c r="AE15" s="232">
        <f>V15-AD15</f>
        <v>0</v>
      </c>
      <c r="AF15" s="173"/>
      <c r="AG15" s="234"/>
      <c r="AH15" s="235"/>
      <c r="AI15" s="236"/>
      <c r="AJ15" s="141"/>
      <c r="AK15" s="141"/>
      <c r="AL15" s="141"/>
      <c r="AM15" s="237"/>
    </row>
    <row r="16" spans="1:39" s="238" customFormat="1" ht="27.6" customHeight="1">
      <c r="A16" s="152">
        <v>7</v>
      </c>
      <c r="B16" s="227">
        <v>12763</v>
      </c>
      <c r="C16" s="228" t="s">
        <v>102</v>
      </c>
      <c r="D16" s="228" t="s">
        <v>103</v>
      </c>
      <c r="E16" s="229" t="s">
        <v>100</v>
      </c>
      <c r="F16" s="230">
        <v>1115549862</v>
      </c>
      <c r="G16" s="172">
        <v>11792</v>
      </c>
      <c r="H16" s="231" t="s">
        <v>104</v>
      </c>
      <c r="I16" s="134">
        <v>14560</v>
      </c>
      <c r="J16" s="219">
        <v>0</v>
      </c>
      <c r="K16" s="219">
        <v>0</v>
      </c>
      <c r="L16" s="219">
        <v>0</v>
      </c>
      <c r="M16" s="134">
        <f>I16+J16+K16+L16</f>
        <v>14560</v>
      </c>
      <c r="N16" s="134">
        <v>0</v>
      </c>
      <c r="O16" s="134">
        <v>0</v>
      </c>
      <c r="P16" s="232">
        <f t="shared" ref="P16:P17" si="27">ROUND(I16/31*N16,0)</f>
        <v>0</v>
      </c>
      <c r="Q16" s="232">
        <f t="shared" ref="Q16:Q17" si="28">ROUND(J16/31*N16,0)</f>
        <v>0</v>
      </c>
      <c r="R16" s="232">
        <f t="shared" ref="R16:R17" si="29">ROUND(K16/31*N16,0)</f>
        <v>0</v>
      </c>
      <c r="S16" s="232">
        <f t="shared" ref="S16:S17" si="30">ROUND(I16/31/8*2*O16,0)</f>
        <v>0</v>
      </c>
      <c r="T16" s="232">
        <f t="shared" ref="T16:T17" si="31">ROUND(L16/31*N16,0)</f>
        <v>0</v>
      </c>
      <c r="U16" s="232">
        <v>0</v>
      </c>
      <c r="V16" s="233">
        <f>U16+T16+S16+R16+Q16+P16</f>
        <v>0</v>
      </c>
      <c r="W16" s="233">
        <f>IF(P16&gt;15000,15000,P16)</f>
        <v>0</v>
      </c>
      <c r="X16" s="233">
        <f>V16</f>
        <v>0</v>
      </c>
      <c r="Y16" s="232">
        <f t="shared" si="13"/>
        <v>0</v>
      </c>
      <c r="Z16" s="232">
        <f>CEILING(X16*0.75%,1)</f>
        <v>0</v>
      </c>
      <c r="AA16" s="232">
        <v>0</v>
      </c>
      <c r="AB16" s="232">
        <v>0</v>
      </c>
      <c r="AC16" s="232">
        <v>0</v>
      </c>
      <c r="AD16" s="232">
        <f>+AC16+AB16+AA16+Z16+Y16</f>
        <v>0</v>
      </c>
      <c r="AE16" s="232">
        <f>V16-AD16</f>
        <v>0</v>
      </c>
      <c r="AF16" s="173"/>
      <c r="AG16" s="234"/>
      <c r="AH16" s="235"/>
      <c r="AI16" s="236"/>
      <c r="AJ16" s="141"/>
      <c r="AK16" s="141"/>
      <c r="AL16" s="141"/>
      <c r="AM16" s="237"/>
    </row>
    <row r="17" spans="1:41" s="125" customFormat="1" ht="27.6" customHeight="1">
      <c r="A17" s="152">
        <v>8</v>
      </c>
      <c r="B17" s="123">
        <v>12328</v>
      </c>
      <c r="C17" s="12" t="s">
        <v>105</v>
      </c>
      <c r="D17" s="23" t="s">
        <v>106</v>
      </c>
      <c r="E17" s="22" t="s">
        <v>100</v>
      </c>
      <c r="F17" s="16">
        <v>2111297171</v>
      </c>
      <c r="G17" s="14">
        <v>11637</v>
      </c>
      <c r="H17" s="126" t="s">
        <v>107</v>
      </c>
      <c r="I17" s="105">
        <v>18096</v>
      </c>
      <c r="J17" s="103">
        <v>0</v>
      </c>
      <c r="K17" s="103">
        <v>0</v>
      </c>
      <c r="L17" s="103">
        <v>0</v>
      </c>
      <c r="M17" s="16">
        <f>I17+J17+K17+L17</f>
        <v>18096</v>
      </c>
      <c r="N17" s="16">
        <v>31</v>
      </c>
      <c r="O17" s="16">
        <v>0</v>
      </c>
      <c r="P17" s="30">
        <f t="shared" si="27"/>
        <v>18096</v>
      </c>
      <c r="Q17" s="30">
        <f t="shared" si="28"/>
        <v>0</v>
      </c>
      <c r="R17" s="30">
        <f t="shared" si="29"/>
        <v>0</v>
      </c>
      <c r="S17" s="30">
        <f t="shared" si="30"/>
        <v>0</v>
      </c>
      <c r="T17" s="30">
        <f t="shared" si="31"/>
        <v>0</v>
      </c>
      <c r="U17" s="30">
        <v>0</v>
      </c>
      <c r="V17" s="31">
        <f>U17+T17+S17+R17+Q17+P17</f>
        <v>18096</v>
      </c>
      <c r="W17" s="31">
        <f>IF(P17&gt;15000,15000,P17)</f>
        <v>15000</v>
      </c>
      <c r="X17" s="31">
        <f>V17</f>
        <v>18096</v>
      </c>
      <c r="Y17" s="30">
        <f t="shared" si="13"/>
        <v>1800</v>
      </c>
      <c r="Z17" s="30">
        <f>CEILING(X17*0.75%,1)</f>
        <v>136</v>
      </c>
      <c r="AA17" s="30">
        <v>0</v>
      </c>
      <c r="AB17" s="30">
        <v>0</v>
      </c>
      <c r="AC17" s="30">
        <v>0</v>
      </c>
      <c r="AD17" s="30">
        <f>+AC17+AB17+AA17+Z17+Y17</f>
        <v>1936</v>
      </c>
      <c r="AE17" s="30">
        <f>V17-AD17</f>
        <v>16160</v>
      </c>
      <c r="AF17" s="34" t="s">
        <v>86</v>
      </c>
      <c r="AG17" s="170"/>
      <c r="AH17" s="112"/>
      <c r="AI17" s="54"/>
      <c r="AJ17" s="42"/>
      <c r="AK17" s="42"/>
      <c r="AL17" s="42"/>
      <c r="AM17" s="200"/>
    </row>
    <row r="18" spans="1:41" s="116" customFormat="1" ht="40.5" customHeight="1">
      <c r="A18" s="13">
        <v>9</v>
      </c>
      <c r="B18" s="75">
        <v>12671</v>
      </c>
      <c r="C18" s="25" t="s">
        <v>108</v>
      </c>
      <c r="D18" s="25" t="s">
        <v>109</v>
      </c>
      <c r="E18" s="12" t="s">
        <v>110</v>
      </c>
      <c r="F18" s="16">
        <v>6717158986</v>
      </c>
      <c r="G18" s="14">
        <v>11700</v>
      </c>
      <c r="H18" s="89" t="s">
        <v>111</v>
      </c>
      <c r="I18" s="105">
        <v>16200</v>
      </c>
      <c r="J18" s="103">
        <v>0</v>
      </c>
      <c r="K18" s="103">
        <v>0</v>
      </c>
      <c r="L18" s="103">
        <v>0</v>
      </c>
      <c r="M18" s="16">
        <f t="shared" ref="M18:M30" si="32">I18+J18+K18+L18</f>
        <v>16200</v>
      </c>
      <c r="N18" s="16">
        <v>29</v>
      </c>
      <c r="O18" s="16">
        <v>0</v>
      </c>
      <c r="P18" s="30">
        <f>ROUND(I18/31*N18,0)</f>
        <v>15155</v>
      </c>
      <c r="Q18" s="30">
        <f>ROUND(J18/31*N18,0)</f>
        <v>0</v>
      </c>
      <c r="R18" s="30">
        <f>ROUND(K18/31*N18,0)</f>
        <v>0</v>
      </c>
      <c r="S18" s="30">
        <f>ROUND(I18/31/8*2*O18,0)</f>
        <v>0</v>
      </c>
      <c r="T18" s="30">
        <f t="shared" ref="T18:T30" si="33">AK18-P18</f>
        <v>345</v>
      </c>
      <c r="U18" s="30">
        <v>0</v>
      </c>
      <c r="V18" s="31">
        <f t="shared" ref="V18:V30" si="34">U18+T18+S18+R18+Q18+P18</f>
        <v>15500</v>
      </c>
      <c r="W18" s="31">
        <f t="shared" ref="W18:W30" si="35">IF(P18&gt;15000,15000,P18)</f>
        <v>15000</v>
      </c>
      <c r="X18" s="31">
        <f t="shared" ref="X18:X30" si="36">V18</f>
        <v>15500</v>
      </c>
      <c r="Y18" s="30">
        <f t="shared" si="13"/>
        <v>1800</v>
      </c>
      <c r="Z18" s="30">
        <f t="shared" ref="Z18:Z30" si="37">CEILING(X18*0.75%,1)</f>
        <v>117</v>
      </c>
      <c r="AA18" s="30">
        <v>0</v>
      </c>
      <c r="AB18" s="30">
        <v>0</v>
      </c>
      <c r="AC18" s="30">
        <v>0</v>
      </c>
      <c r="AD18" s="30">
        <f t="shared" ref="AD18:AD30" si="38">Y18+Z18+AA18+AB18+AC18</f>
        <v>1917</v>
      </c>
      <c r="AE18" s="30">
        <f t="shared" ref="AE18:AE30" si="39">V18-AD18</f>
        <v>13583</v>
      </c>
      <c r="AF18" s="34" t="s">
        <v>86</v>
      </c>
      <c r="AG18" s="170">
        <v>44237</v>
      </c>
      <c r="AI18" s="52">
        <v>80</v>
      </c>
      <c r="AJ18" s="115">
        <v>20</v>
      </c>
      <c r="AK18" s="16">
        <f t="shared" ref="AK18:AK20" si="40">190*AI18+15*AJ18</f>
        <v>15500</v>
      </c>
      <c r="AL18" s="115">
        <f t="shared" ref="AL18:AL20" si="41">AK18-V18</f>
        <v>0</v>
      </c>
      <c r="AM18" s="116">
        <f>AE18-AH18</f>
        <v>13583</v>
      </c>
      <c r="AO18" s="201"/>
    </row>
    <row r="19" spans="1:41" s="116" customFormat="1" ht="40.5" customHeight="1">
      <c r="A19" s="152">
        <v>10</v>
      </c>
      <c r="B19" s="118">
        <v>10929</v>
      </c>
      <c r="C19" s="12" t="s">
        <v>112</v>
      </c>
      <c r="D19" s="119" t="s">
        <v>113</v>
      </c>
      <c r="E19" s="12" t="s">
        <v>114</v>
      </c>
      <c r="F19" s="120">
        <v>3011034066</v>
      </c>
      <c r="G19" s="14">
        <v>960</v>
      </c>
      <c r="H19" s="89" t="s">
        <v>115</v>
      </c>
      <c r="I19" s="105">
        <v>16200</v>
      </c>
      <c r="J19" s="103">
        <v>0</v>
      </c>
      <c r="K19" s="103">
        <v>0</v>
      </c>
      <c r="L19" s="103">
        <v>0</v>
      </c>
      <c r="M19" s="16">
        <f t="shared" si="32"/>
        <v>16200</v>
      </c>
      <c r="N19" s="16">
        <v>16</v>
      </c>
      <c r="O19" s="16">
        <v>0</v>
      </c>
      <c r="P19" s="30">
        <f t="shared" ref="P19:P33" si="42">ROUND(I19/31*N19,0)</f>
        <v>8361</v>
      </c>
      <c r="Q19" s="30">
        <f t="shared" ref="Q19:Q33" si="43">ROUND(J19/31*N19,0)</f>
        <v>0</v>
      </c>
      <c r="R19" s="30">
        <f t="shared" ref="R19:R33" si="44">ROUND(K19/31*N19,0)</f>
        <v>0</v>
      </c>
      <c r="S19" s="30">
        <f t="shared" ref="S19:S33" si="45">ROUND(I19/31/8*2*O19,0)</f>
        <v>0</v>
      </c>
      <c r="T19" s="30">
        <f t="shared" si="33"/>
        <v>369</v>
      </c>
      <c r="U19" s="30">
        <v>0</v>
      </c>
      <c r="V19" s="31">
        <f t="shared" si="34"/>
        <v>8730</v>
      </c>
      <c r="W19" s="31">
        <f t="shared" si="35"/>
        <v>8361</v>
      </c>
      <c r="X19" s="31">
        <f t="shared" si="36"/>
        <v>8730</v>
      </c>
      <c r="Y19" s="30">
        <f t="shared" si="13"/>
        <v>1003</v>
      </c>
      <c r="Z19" s="30">
        <f t="shared" si="37"/>
        <v>66</v>
      </c>
      <c r="AA19" s="30">
        <v>0</v>
      </c>
      <c r="AB19" s="30">
        <v>0</v>
      </c>
      <c r="AC19" s="30">
        <v>0</v>
      </c>
      <c r="AD19" s="30">
        <f t="shared" si="38"/>
        <v>1069</v>
      </c>
      <c r="AE19" s="30">
        <f t="shared" si="39"/>
        <v>7661</v>
      </c>
      <c r="AF19" s="34" t="s">
        <v>86</v>
      </c>
      <c r="AG19" s="170">
        <v>44237</v>
      </c>
      <c r="AI19" s="52">
        <v>45</v>
      </c>
      <c r="AJ19" s="115">
        <v>12</v>
      </c>
      <c r="AK19" s="16">
        <f t="shared" si="40"/>
        <v>8730</v>
      </c>
      <c r="AL19" s="115">
        <f t="shared" si="41"/>
        <v>0</v>
      </c>
      <c r="AM19" s="116">
        <f t="shared" ref="AM19:AM33" si="46">AE19-AH19</f>
        <v>7661</v>
      </c>
      <c r="AO19" s="201"/>
    </row>
    <row r="20" spans="1:41" s="116" customFormat="1" ht="40.5" customHeight="1">
      <c r="A20" s="152">
        <v>11</v>
      </c>
      <c r="B20" s="21">
        <v>12524</v>
      </c>
      <c r="C20" s="25" t="s">
        <v>116</v>
      </c>
      <c r="D20" s="24" t="s">
        <v>117</v>
      </c>
      <c r="E20" s="12" t="s">
        <v>114</v>
      </c>
      <c r="F20" s="16">
        <v>1114836990</v>
      </c>
      <c r="G20" s="121">
        <v>11553</v>
      </c>
      <c r="H20" s="114" t="s">
        <v>118</v>
      </c>
      <c r="I20" s="105">
        <v>16200</v>
      </c>
      <c r="J20" s="103">
        <v>0</v>
      </c>
      <c r="K20" s="103">
        <v>0</v>
      </c>
      <c r="L20" s="103">
        <v>0</v>
      </c>
      <c r="M20" s="16">
        <f t="shared" si="32"/>
        <v>16200</v>
      </c>
      <c r="N20" s="16">
        <v>31</v>
      </c>
      <c r="O20" s="16">
        <v>0</v>
      </c>
      <c r="P20" s="30">
        <f t="shared" si="42"/>
        <v>16200</v>
      </c>
      <c r="Q20" s="30">
        <f t="shared" si="43"/>
        <v>0</v>
      </c>
      <c r="R20" s="30">
        <f t="shared" si="44"/>
        <v>0</v>
      </c>
      <c r="S20" s="30">
        <f t="shared" si="45"/>
        <v>0</v>
      </c>
      <c r="T20" s="30">
        <f t="shared" si="33"/>
        <v>1610</v>
      </c>
      <c r="U20" s="30">
        <v>0</v>
      </c>
      <c r="V20" s="31">
        <f t="shared" si="34"/>
        <v>17810</v>
      </c>
      <c r="W20" s="31">
        <f t="shared" si="35"/>
        <v>15000</v>
      </c>
      <c r="X20" s="31">
        <f t="shared" si="36"/>
        <v>17810</v>
      </c>
      <c r="Y20" s="30">
        <f t="shared" si="13"/>
        <v>1800</v>
      </c>
      <c r="Z20" s="30">
        <f t="shared" si="37"/>
        <v>134</v>
      </c>
      <c r="AA20" s="30">
        <v>0</v>
      </c>
      <c r="AB20" s="30">
        <v>0</v>
      </c>
      <c r="AC20" s="30">
        <v>0</v>
      </c>
      <c r="AD20" s="30">
        <f t="shared" si="38"/>
        <v>1934</v>
      </c>
      <c r="AE20" s="30">
        <f t="shared" si="39"/>
        <v>15876</v>
      </c>
      <c r="AF20" s="34" t="s">
        <v>86</v>
      </c>
      <c r="AG20" s="170">
        <v>44237</v>
      </c>
      <c r="AI20" s="52">
        <v>89</v>
      </c>
      <c r="AJ20" s="115">
        <v>60</v>
      </c>
      <c r="AK20" s="16">
        <f t="shared" si="40"/>
        <v>17810</v>
      </c>
      <c r="AL20" s="115">
        <f t="shared" si="41"/>
        <v>0</v>
      </c>
      <c r="AM20" s="116">
        <f t="shared" si="46"/>
        <v>15876</v>
      </c>
      <c r="AO20" s="201"/>
    </row>
    <row r="21" spans="1:41" s="197" customFormat="1" ht="40.5" customHeight="1">
      <c r="A21" s="13">
        <v>12</v>
      </c>
      <c r="B21" s="195">
        <v>10923</v>
      </c>
      <c r="C21" s="12" t="s">
        <v>119</v>
      </c>
      <c r="D21" s="12" t="s">
        <v>120</v>
      </c>
      <c r="E21" s="12" t="s">
        <v>121</v>
      </c>
      <c r="F21" s="12">
        <v>2110299368</v>
      </c>
      <c r="G21" s="14">
        <v>950</v>
      </c>
      <c r="H21" s="89" t="s">
        <v>122</v>
      </c>
      <c r="I21" s="105">
        <v>16200</v>
      </c>
      <c r="J21" s="103">
        <v>0</v>
      </c>
      <c r="K21" s="103">
        <v>0</v>
      </c>
      <c r="L21" s="103">
        <v>0</v>
      </c>
      <c r="M21" s="16">
        <f t="shared" si="32"/>
        <v>16200</v>
      </c>
      <c r="N21" s="12">
        <v>30</v>
      </c>
      <c r="O21" s="16">
        <v>0</v>
      </c>
      <c r="P21" s="30">
        <f t="shared" si="42"/>
        <v>15677</v>
      </c>
      <c r="Q21" s="30">
        <f t="shared" si="43"/>
        <v>0</v>
      </c>
      <c r="R21" s="30">
        <v>726</v>
      </c>
      <c r="S21" s="30">
        <f t="shared" si="45"/>
        <v>0</v>
      </c>
      <c r="T21" s="30">
        <f t="shared" si="33"/>
        <v>373</v>
      </c>
      <c r="U21" s="30">
        <v>0</v>
      </c>
      <c r="V21" s="31">
        <f t="shared" si="34"/>
        <v>16776</v>
      </c>
      <c r="W21" s="31">
        <f t="shared" si="35"/>
        <v>15000</v>
      </c>
      <c r="X21" s="31">
        <f t="shared" si="36"/>
        <v>16776</v>
      </c>
      <c r="Y21" s="30">
        <f t="shared" si="13"/>
        <v>1800</v>
      </c>
      <c r="Z21" s="30">
        <f t="shared" si="37"/>
        <v>126</v>
      </c>
      <c r="AA21" s="30">
        <v>0</v>
      </c>
      <c r="AB21" s="30">
        <v>0</v>
      </c>
      <c r="AC21" s="30">
        <v>0</v>
      </c>
      <c r="AD21" s="30">
        <f t="shared" si="38"/>
        <v>1926</v>
      </c>
      <c r="AE21" s="30">
        <f t="shared" si="39"/>
        <v>14850</v>
      </c>
      <c r="AF21" s="34" t="s">
        <v>86</v>
      </c>
      <c r="AG21" s="170">
        <v>44237</v>
      </c>
      <c r="AH21" s="116"/>
      <c r="AI21" s="196">
        <v>84</v>
      </c>
      <c r="AJ21" s="115">
        <v>6</v>
      </c>
      <c r="AK21" s="16">
        <f>190*AI21+15*AJ21</f>
        <v>16050</v>
      </c>
      <c r="AL21" s="115">
        <f>AK21-V21</f>
        <v>-726</v>
      </c>
      <c r="AM21" s="116">
        <f t="shared" si="46"/>
        <v>14850</v>
      </c>
    </row>
    <row r="22" spans="1:41" s="197" customFormat="1" ht="40.5" customHeight="1">
      <c r="A22" s="152">
        <v>13</v>
      </c>
      <c r="B22" s="195">
        <v>11133</v>
      </c>
      <c r="C22" s="12" t="s">
        <v>123</v>
      </c>
      <c r="D22" s="16" t="s">
        <v>124</v>
      </c>
      <c r="E22" s="12" t="s">
        <v>125</v>
      </c>
      <c r="F22" s="16">
        <v>2109638618</v>
      </c>
      <c r="G22" s="14">
        <v>1159</v>
      </c>
      <c r="H22" s="89" t="s">
        <v>126</v>
      </c>
      <c r="I22" s="105">
        <v>16200</v>
      </c>
      <c r="J22" s="103">
        <v>0</v>
      </c>
      <c r="K22" s="103">
        <v>0</v>
      </c>
      <c r="L22" s="103">
        <v>0</v>
      </c>
      <c r="M22" s="16">
        <f t="shared" si="32"/>
        <v>16200</v>
      </c>
      <c r="N22" s="12">
        <v>30</v>
      </c>
      <c r="O22" s="16">
        <v>0</v>
      </c>
      <c r="P22" s="30">
        <f t="shared" si="42"/>
        <v>15677</v>
      </c>
      <c r="Q22" s="30">
        <f t="shared" si="43"/>
        <v>0</v>
      </c>
      <c r="R22" s="30">
        <f t="shared" si="44"/>
        <v>0</v>
      </c>
      <c r="S22" s="30">
        <f t="shared" si="45"/>
        <v>0</v>
      </c>
      <c r="T22" s="30">
        <f t="shared" si="33"/>
        <v>473</v>
      </c>
      <c r="U22" s="30">
        <v>0</v>
      </c>
      <c r="V22" s="31">
        <f t="shared" si="34"/>
        <v>16150</v>
      </c>
      <c r="W22" s="31">
        <f t="shared" si="35"/>
        <v>15000</v>
      </c>
      <c r="X22" s="31">
        <f t="shared" si="36"/>
        <v>16150</v>
      </c>
      <c r="Y22" s="30">
        <f t="shared" si="13"/>
        <v>1800</v>
      </c>
      <c r="Z22" s="30">
        <f t="shared" si="37"/>
        <v>122</v>
      </c>
      <c r="AA22" s="30">
        <v>0</v>
      </c>
      <c r="AB22" s="30">
        <v>0</v>
      </c>
      <c r="AC22" s="30">
        <v>0</v>
      </c>
      <c r="AD22" s="30">
        <f t="shared" si="38"/>
        <v>1922</v>
      </c>
      <c r="AE22" s="30">
        <f t="shared" si="39"/>
        <v>14228</v>
      </c>
      <c r="AF22" s="34" t="s">
        <v>86</v>
      </c>
      <c r="AG22" s="170">
        <v>44237</v>
      </c>
      <c r="AH22" s="116"/>
      <c r="AI22" s="196">
        <v>85</v>
      </c>
      <c r="AJ22" s="115">
        <v>0</v>
      </c>
      <c r="AK22" s="16">
        <f>190*AI22+15*AJ22</f>
        <v>16150</v>
      </c>
      <c r="AL22" s="115">
        <f>AK22-V22</f>
        <v>0</v>
      </c>
      <c r="AM22" s="116">
        <f t="shared" si="46"/>
        <v>14228</v>
      </c>
    </row>
    <row r="23" spans="1:41" s="165" customFormat="1" ht="40.5" customHeight="1">
      <c r="A23" s="152">
        <v>14</v>
      </c>
      <c r="B23" s="21">
        <v>12870</v>
      </c>
      <c r="C23" s="23" t="s">
        <v>127</v>
      </c>
      <c r="D23" s="23" t="s">
        <v>128</v>
      </c>
      <c r="E23" s="12" t="s">
        <v>114</v>
      </c>
      <c r="F23" s="113">
        <v>1115747058</v>
      </c>
      <c r="G23" s="14">
        <v>11899</v>
      </c>
      <c r="H23" s="126" t="s">
        <v>129</v>
      </c>
      <c r="I23" s="105">
        <v>16200</v>
      </c>
      <c r="J23" s="103">
        <v>0</v>
      </c>
      <c r="K23" s="103">
        <v>0</v>
      </c>
      <c r="L23" s="103">
        <v>0</v>
      </c>
      <c r="M23" s="16">
        <f t="shared" si="32"/>
        <v>16200</v>
      </c>
      <c r="N23" s="12">
        <v>23</v>
      </c>
      <c r="O23" s="16">
        <v>0</v>
      </c>
      <c r="P23" s="30">
        <f t="shared" si="42"/>
        <v>12019</v>
      </c>
      <c r="Q23" s="30">
        <f t="shared" si="43"/>
        <v>0</v>
      </c>
      <c r="R23" s="30">
        <f t="shared" si="44"/>
        <v>0</v>
      </c>
      <c r="S23" s="30">
        <f t="shared" si="45"/>
        <v>0</v>
      </c>
      <c r="T23" s="30">
        <f t="shared" si="33"/>
        <v>41</v>
      </c>
      <c r="U23" s="30">
        <v>0</v>
      </c>
      <c r="V23" s="31">
        <f t="shared" si="34"/>
        <v>12060</v>
      </c>
      <c r="W23" s="31">
        <f t="shared" si="35"/>
        <v>12019</v>
      </c>
      <c r="X23" s="31">
        <f t="shared" si="36"/>
        <v>12060</v>
      </c>
      <c r="Y23" s="30">
        <f t="shared" si="13"/>
        <v>1442</v>
      </c>
      <c r="Z23" s="30">
        <f t="shared" si="37"/>
        <v>91</v>
      </c>
      <c r="AA23" s="30">
        <v>0</v>
      </c>
      <c r="AB23" s="30">
        <v>0</v>
      </c>
      <c r="AC23" s="30">
        <v>0</v>
      </c>
      <c r="AD23" s="30">
        <f t="shared" si="38"/>
        <v>1533</v>
      </c>
      <c r="AE23" s="30">
        <f t="shared" si="39"/>
        <v>10527</v>
      </c>
      <c r="AF23" s="34" t="s">
        <v>86</v>
      </c>
      <c r="AG23" s="170">
        <v>44237</v>
      </c>
      <c r="AH23" s="116"/>
      <c r="AI23" s="196">
        <v>63</v>
      </c>
      <c r="AJ23" s="115">
        <v>6</v>
      </c>
      <c r="AK23" s="16">
        <f>190*AI23+15*AJ23</f>
        <v>12060</v>
      </c>
      <c r="AL23" s="115">
        <f>AK23-V23</f>
        <v>0</v>
      </c>
      <c r="AM23" s="116">
        <f t="shared" si="46"/>
        <v>10527</v>
      </c>
    </row>
    <row r="24" spans="1:41" s="165" customFormat="1" ht="40.5" customHeight="1">
      <c r="A24" s="13">
        <v>15</v>
      </c>
      <c r="B24" s="21">
        <v>12627</v>
      </c>
      <c r="C24" s="23" t="s">
        <v>296</v>
      </c>
      <c r="D24" s="23" t="s">
        <v>297</v>
      </c>
      <c r="E24" s="12" t="s">
        <v>114</v>
      </c>
      <c r="F24" s="209">
        <v>2111144284</v>
      </c>
      <c r="G24" s="14">
        <v>11656</v>
      </c>
      <c r="H24" s="114" t="s">
        <v>298</v>
      </c>
      <c r="I24" s="105">
        <v>16200</v>
      </c>
      <c r="J24" s="103">
        <v>0</v>
      </c>
      <c r="K24" s="103">
        <v>0</v>
      </c>
      <c r="L24" s="103">
        <v>0</v>
      </c>
      <c r="M24" s="16">
        <f t="shared" si="32"/>
        <v>16200</v>
      </c>
      <c r="N24" s="12">
        <v>3</v>
      </c>
      <c r="O24" s="16">
        <v>0</v>
      </c>
      <c r="P24" s="30">
        <f t="shared" si="42"/>
        <v>1568</v>
      </c>
      <c r="Q24" s="30">
        <f t="shared" si="43"/>
        <v>0</v>
      </c>
      <c r="R24" s="30">
        <v>768</v>
      </c>
      <c r="S24" s="30">
        <f t="shared" si="45"/>
        <v>0</v>
      </c>
      <c r="T24" s="30">
        <f t="shared" si="33"/>
        <v>347</v>
      </c>
      <c r="U24" s="30">
        <v>0</v>
      </c>
      <c r="V24" s="31">
        <f t="shared" si="34"/>
        <v>2683</v>
      </c>
      <c r="W24" s="31">
        <f t="shared" si="35"/>
        <v>1568</v>
      </c>
      <c r="X24" s="31">
        <f t="shared" si="36"/>
        <v>2683</v>
      </c>
      <c r="Y24" s="30">
        <f t="shared" si="13"/>
        <v>188</v>
      </c>
      <c r="Z24" s="30">
        <f t="shared" si="37"/>
        <v>21</v>
      </c>
      <c r="AA24" s="30">
        <v>0</v>
      </c>
      <c r="AB24" s="30">
        <v>0</v>
      </c>
      <c r="AC24" s="30">
        <v>0</v>
      </c>
      <c r="AD24" s="30">
        <f t="shared" si="38"/>
        <v>209</v>
      </c>
      <c r="AE24" s="30">
        <f t="shared" si="39"/>
        <v>2474</v>
      </c>
      <c r="AF24" s="34" t="s">
        <v>86</v>
      </c>
      <c r="AG24" s="170">
        <v>44237</v>
      </c>
      <c r="AH24" s="116"/>
      <c r="AI24" s="196">
        <v>10</v>
      </c>
      <c r="AJ24" s="115">
        <v>1</v>
      </c>
      <c r="AK24" s="16">
        <f>190*AI24+15*AJ24</f>
        <v>1915</v>
      </c>
      <c r="AL24" s="115">
        <f>AK24-V24</f>
        <v>-768</v>
      </c>
      <c r="AM24" s="116">
        <f t="shared" si="46"/>
        <v>2474</v>
      </c>
    </row>
    <row r="25" spans="1:41" s="165" customFormat="1" ht="40.5" customHeight="1">
      <c r="A25" s="152">
        <v>16</v>
      </c>
      <c r="B25" s="21">
        <v>12565</v>
      </c>
      <c r="C25" s="23" t="s">
        <v>293</v>
      </c>
      <c r="D25" s="23" t="s">
        <v>294</v>
      </c>
      <c r="E25" s="12" t="s">
        <v>114</v>
      </c>
      <c r="F25" s="209">
        <v>1014093780</v>
      </c>
      <c r="G25" s="14">
        <v>11594</v>
      </c>
      <c r="H25" s="114" t="s">
        <v>295</v>
      </c>
      <c r="I25" s="105">
        <v>16200</v>
      </c>
      <c r="J25" s="103">
        <v>0</v>
      </c>
      <c r="K25" s="103">
        <v>0</v>
      </c>
      <c r="L25" s="103">
        <v>0</v>
      </c>
      <c r="M25" s="16">
        <f t="shared" si="32"/>
        <v>16200</v>
      </c>
      <c r="N25" s="12">
        <v>17</v>
      </c>
      <c r="O25" s="16">
        <v>0</v>
      </c>
      <c r="P25" s="30">
        <f t="shared" si="42"/>
        <v>8884</v>
      </c>
      <c r="Q25" s="30">
        <f t="shared" si="43"/>
        <v>0</v>
      </c>
      <c r="R25" s="30">
        <v>690</v>
      </c>
      <c r="S25" s="30">
        <f t="shared" si="45"/>
        <v>0</v>
      </c>
      <c r="T25" s="30">
        <f t="shared" si="33"/>
        <v>336</v>
      </c>
      <c r="U25" s="30">
        <v>0</v>
      </c>
      <c r="V25" s="31">
        <f t="shared" si="34"/>
        <v>9910</v>
      </c>
      <c r="W25" s="31">
        <f t="shared" si="35"/>
        <v>8884</v>
      </c>
      <c r="X25" s="31">
        <f t="shared" si="36"/>
        <v>9910</v>
      </c>
      <c r="Y25" s="30">
        <f t="shared" si="13"/>
        <v>1066</v>
      </c>
      <c r="Z25" s="30">
        <f t="shared" si="37"/>
        <v>75</v>
      </c>
      <c r="AA25" s="30">
        <v>0</v>
      </c>
      <c r="AB25" s="30">
        <v>0</v>
      </c>
      <c r="AC25" s="30">
        <v>0</v>
      </c>
      <c r="AD25" s="30">
        <f t="shared" si="38"/>
        <v>1141</v>
      </c>
      <c r="AE25" s="30">
        <f t="shared" si="39"/>
        <v>8769</v>
      </c>
      <c r="AF25" s="34" t="s">
        <v>86</v>
      </c>
      <c r="AG25" s="170">
        <v>44237</v>
      </c>
      <c r="AH25" s="116"/>
      <c r="AI25" s="196">
        <v>46</v>
      </c>
      <c r="AJ25" s="115">
        <v>32</v>
      </c>
      <c r="AK25" s="16">
        <f>190*AI25+15*AJ25</f>
        <v>9220</v>
      </c>
      <c r="AL25" s="115">
        <f>AK25-V25</f>
        <v>-690</v>
      </c>
      <c r="AM25" s="116">
        <f t="shared" si="46"/>
        <v>8769</v>
      </c>
    </row>
    <row r="26" spans="1:41" s="116" customFormat="1" ht="40.5" customHeight="1">
      <c r="A26" s="152">
        <v>17</v>
      </c>
      <c r="B26" s="118">
        <v>10931</v>
      </c>
      <c r="C26" s="12" t="s">
        <v>130</v>
      </c>
      <c r="D26" s="119" t="s">
        <v>131</v>
      </c>
      <c r="E26" s="12" t="s">
        <v>132</v>
      </c>
      <c r="F26" s="120">
        <v>2105973079</v>
      </c>
      <c r="G26" s="121">
        <v>958</v>
      </c>
      <c r="H26" s="89" t="s">
        <v>133</v>
      </c>
      <c r="I26" s="105">
        <v>16200</v>
      </c>
      <c r="J26" s="103">
        <v>0</v>
      </c>
      <c r="K26" s="103">
        <v>0</v>
      </c>
      <c r="L26" s="103">
        <v>0</v>
      </c>
      <c r="M26" s="16">
        <f t="shared" si="32"/>
        <v>16200</v>
      </c>
      <c r="N26" s="16">
        <v>31</v>
      </c>
      <c r="O26" s="16">
        <v>0</v>
      </c>
      <c r="P26" s="30">
        <f t="shared" si="42"/>
        <v>16200</v>
      </c>
      <c r="Q26" s="30">
        <f t="shared" si="43"/>
        <v>0</v>
      </c>
      <c r="R26" s="30">
        <f t="shared" si="44"/>
        <v>0</v>
      </c>
      <c r="S26" s="30">
        <f t="shared" si="45"/>
        <v>0</v>
      </c>
      <c r="T26" s="30">
        <f t="shared" si="33"/>
        <v>710</v>
      </c>
      <c r="U26" s="30">
        <v>0</v>
      </c>
      <c r="V26" s="31">
        <f t="shared" si="34"/>
        <v>16910</v>
      </c>
      <c r="W26" s="31">
        <f t="shared" si="35"/>
        <v>15000</v>
      </c>
      <c r="X26" s="31">
        <f t="shared" si="36"/>
        <v>16910</v>
      </c>
      <c r="Y26" s="30">
        <f t="shared" si="13"/>
        <v>1800</v>
      </c>
      <c r="Z26" s="30">
        <f t="shared" si="37"/>
        <v>127</v>
      </c>
      <c r="AA26" s="30">
        <v>0</v>
      </c>
      <c r="AB26" s="30">
        <v>0</v>
      </c>
      <c r="AC26" s="30">
        <v>0</v>
      </c>
      <c r="AD26" s="30">
        <f t="shared" si="38"/>
        <v>1927</v>
      </c>
      <c r="AE26" s="30">
        <f t="shared" si="39"/>
        <v>14983</v>
      </c>
      <c r="AF26" s="34" t="s">
        <v>86</v>
      </c>
      <c r="AG26" s="170">
        <v>44237</v>
      </c>
      <c r="AI26" s="52">
        <v>89</v>
      </c>
      <c r="AJ26" s="115">
        <v>0</v>
      </c>
      <c r="AK26" s="16">
        <f t="shared" ref="AK26:AK30" si="47">190*AI26+15*AJ26</f>
        <v>16910</v>
      </c>
      <c r="AL26" s="115">
        <f t="shared" ref="AL26:AL30" si="48">AK26-V26</f>
        <v>0</v>
      </c>
      <c r="AM26" s="116">
        <f t="shared" si="46"/>
        <v>14983</v>
      </c>
    </row>
    <row r="27" spans="1:41" s="116" customFormat="1" ht="40.5" customHeight="1">
      <c r="A27" s="13">
        <v>18</v>
      </c>
      <c r="B27" s="118">
        <v>10926</v>
      </c>
      <c r="C27" s="12" t="s">
        <v>134</v>
      </c>
      <c r="D27" s="119" t="s">
        <v>135</v>
      </c>
      <c r="E27" s="12" t="s">
        <v>132</v>
      </c>
      <c r="F27" s="120">
        <v>3011033570</v>
      </c>
      <c r="G27" s="196">
        <v>953</v>
      </c>
      <c r="H27" s="89" t="s">
        <v>136</v>
      </c>
      <c r="I27" s="105">
        <v>16200</v>
      </c>
      <c r="J27" s="103">
        <v>0</v>
      </c>
      <c r="K27" s="103">
        <v>0</v>
      </c>
      <c r="L27" s="103">
        <v>0</v>
      </c>
      <c r="M27" s="16">
        <f t="shared" si="32"/>
        <v>16200</v>
      </c>
      <c r="N27" s="16">
        <v>31</v>
      </c>
      <c r="O27" s="16">
        <v>0</v>
      </c>
      <c r="P27" s="30">
        <f t="shared" si="42"/>
        <v>16200</v>
      </c>
      <c r="Q27" s="30">
        <f t="shared" si="43"/>
        <v>0</v>
      </c>
      <c r="R27" s="30">
        <f t="shared" si="44"/>
        <v>0</v>
      </c>
      <c r="S27" s="30">
        <f t="shared" si="45"/>
        <v>0</v>
      </c>
      <c r="T27" s="30">
        <f t="shared" si="33"/>
        <v>140</v>
      </c>
      <c r="U27" s="30">
        <v>0</v>
      </c>
      <c r="V27" s="31">
        <f t="shared" si="34"/>
        <v>16340</v>
      </c>
      <c r="W27" s="31">
        <f t="shared" si="35"/>
        <v>15000</v>
      </c>
      <c r="X27" s="31">
        <f t="shared" si="36"/>
        <v>16340</v>
      </c>
      <c r="Y27" s="30">
        <f t="shared" si="13"/>
        <v>1800</v>
      </c>
      <c r="Z27" s="30">
        <f t="shared" si="37"/>
        <v>123</v>
      </c>
      <c r="AA27" s="30">
        <v>0</v>
      </c>
      <c r="AB27" s="30">
        <v>0</v>
      </c>
      <c r="AC27" s="30">
        <v>0</v>
      </c>
      <c r="AD27" s="30">
        <f t="shared" si="38"/>
        <v>1923</v>
      </c>
      <c r="AE27" s="30">
        <f t="shared" si="39"/>
        <v>14417</v>
      </c>
      <c r="AF27" s="34" t="s">
        <v>86</v>
      </c>
      <c r="AG27" s="170">
        <v>44237</v>
      </c>
      <c r="AI27" s="52">
        <v>86</v>
      </c>
      <c r="AJ27" s="115">
        <v>0</v>
      </c>
      <c r="AK27" s="16">
        <f t="shared" si="47"/>
        <v>16340</v>
      </c>
      <c r="AL27" s="115">
        <f t="shared" si="48"/>
        <v>0</v>
      </c>
      <c r="AM27" s="116">
        <f t="shared" si="46"/>
        <v>14417</v>
      </c>
    </row>
    <row r="28" spans="1:41" s="116" customFormat="1" ht="40.5" customHeight="1">
      <c r="A28" s="152">
        <v>19</v>
      </c>
      <c r="B28" s="118">
        <v>11267</v>
      </c>
      <c r="C28" s="12" t="s">
        <v>137</v>
      </c>
      <c r="D28" s="12" t="s">
        <v>138</v>
      </c>
      <c r="E28" s="12" t="s">
        <v>132</v>
      </c>
      <c r="F28" s="13">
        <v>1114620462</v>
      </c>
      <c r="G28" s="14">
        <v>1293</v>
      </c>
      <c r="H28" s="89" t="s">
        <v>139</v>
      </c>
      <c r="I28" s="105">
        <v>16200</v>
      </c>
      <c r="J28" s="103">
        <v>0</v>
      </c>
      <c r="K28" s="103">
        <v>0</v>
      </c>
      <c r="L28" s="103">
        <v>0</v>
      </c>
      <c r="M28" s="16">
        <f t="shared" si="32"/>
        <v>16200</v>
      </c>
      <c r="N28" s="16">
        <v>19</v>
      </c>
      <c r="O28" s="16">
        <v>0</v>
      </c>
      <c r="P28" s="30">
        <f t="shared" si="42"/>
        <v>9929</v>
      </c>
      <c r="Q28" s="30">
        <f t="shared" si="43"/>
        <v>0</v>
      </c>
      <c r="R28" s="30">
        <f t="shared" si="44"/>
        <v>0</v>
      </c>
      <c r="S28" s="30">
        <f t="shared" si="45"/>
        <v>0</v>
      </c>
      <c r="T28" s="30">
        <f t="shared" si="33"/>
        <v>236</v>
      </c>
      <c r="U28" s="30">
        <v>0</v>
      </c>
      <c r="V28" s="31">
        <f t="shared" si="34"/>
        <v>10165</v>
      </c>
      <c r="W28" s="31">
        <f t="shared" si="35"/>
        <v>9929</v>
      </c>
      <c r="X28" s="31">
        <f t="shared" si="36"/>
        <v>10165</v>
      </c>
      <c r="Y28" s="30">
        <f t="shared" si="13"/>
        <v>1191</v>
      </c>
      <c r="Z28" s="30">
        <f t="shared" si="37"/>
        <v>77</v>
      </c>
      <c r="AA28" s="30">
        <v>0</v>
      </c>
      <c r="AB28" s="30">
        <v>0</v>
      </c>
      <c r="AC28" s="30">
        <v>0</v>
      </c>
      <c r="AD28" s="30">
        <f t="shared" si="38"/>
        <v>1268</v>
      </c>
      <c r="AE28" s="30">
        <f t="shared" si="39"/>
        <v>8897</v>
      </c>
      <c r="AF28" s="34" t="s">
        <v>86</v>
      </c>
      <c r="AG28" s="170">
        <v>44237</v>
      </c>
      <c r="AI28" s="52">
        <v>52</v>
      </c>
      <c r="AJ28" s="115">
        <v>19</v>
      </c>
      <c r="AK28" s="16">
        <f t="shared" si="47"/>
        <v>10165</v>
      </c>
      <c r="AL28" s="115">
        <f t="shared" si="48"/>
        <v>0</v>
      </c>
      <c r="AM28" s="116">
        <f t="shared" si="46"/>
        <v>8897</v>
      </c>
    </row>
    <row r="29" spans="1:41" s="116" customFormat="1" ht="40.5" customHeight="1">
      <c r="A29" s="152">
        <v>20</v>
      </c>
      <c r="B29" s="118">
        <v>10927</v>
      </c>
      <c r="C29" s="12" t="s">
        <v>140</v>
      </c>
      <c r="D29" s="119" t="s">
        <v>141</v>
      </c>
      <c r="E29" s="12" t="s">
        <v>132</v>
      </c>
      <c r="F29" s="120">
        <v>2105972983</v>
      </c>
      <c r="G29" s="14">
        <v>954</v>
      </c>
      <c r="H29" s="89" t="s">
        <v>142</v>
      </c>
      <c r="I29" s="105">
        <v>16200</v>
      </c>
      <c r="J29" s="103">
        <v>0</v>
      </c>
      <c r="K29" s="103">
        <v>0</v>
      </c>
      <c r="L29" s="103">
        <v>0</v>
      </c>
      <c r="M29" s="16">
        <f t="shared" si="32"/>
        <v>16200</v>
      </c>
      <c r="N29" s="16">
        <v>30</v>
      </c>
      <c r="O29" s="16">
        <v>0</v>
      </c>
      <c r="P29" s="30">
        <f t="shared" si="42"/>
        <v>15677</v>
      </c>
      <c r="Q29" s="30">
        <f t="shared" si="43"/>
        <v>0</v>
      </c>
      <c r="R29" s="30">
        <f t="shared" si="44"/>
        <v>0</v>
      </c>
      <c r="S29" s="30">
        <f t="shared" si="45"/>
        <v>0</v>
      </c>
      <c r="T29" s="30">
        <f t="shared" si="33"/>
        <v>183</v>
      </c>
      <c r="U29" s="30">
        <v>0</v>
      </c>
      <c r="V29" s="31">
        <f t="shared" si="34"/>
        <v>15860</v>
      </c>
      <c r="W29" s="31">
        <f t="shared" si="35"/>
        <v>15000</v>
      </c>
      <c r="X29" s="31">
        <f t="shared" si="36"/>
        <v>15860</v>
      </c>
      <c r="Y29" s="30">
        <f t="shared" si="13"/>
        <v>1800</v>
      </c>
      <c r="Z29" s="30">
        <f t="shared" si="37"/>
        <v>119</v>
      </c>
      <c r="AA29" s="30">
        <v>0</v>
      </c>
      <c r="AB29" s="30">
        <v>0</v>
      </c>
      <c r="AC29" s="30">
        <v>0</v>
      </c>
      <c r="AD29" s="30">
        <f t="shared" si="38"/>
        <v>1919</v>
      </c>
      <c r="AE29" s="30">
        <f t="shared" si="39"/>
        <v>13941</v>
      </c>
      <c r="AF29" s="34" t="s">
        <v>86</v>
      </c>
      <c r="AG29" s="170">
        <v>44237</v>
      </c>
      <c r="AI29" s="52">
        <v>83</v>
      </c>
      <c r="AJ29" s="115">
        <v>6</v>
      </c>
      <c r="AK29" s="16">
        <f t="shared" si="47"/>
        <v>15860</v>
      </c>
      <c r="AL29" s="115">
        <f t="shared" si="48"/>
        <v>0</v>
      </c>
      <c r="AM29" s="116">
        <f t="shared" si="46"/>
        <v>13941</v>
      </c>
    </row>
    <row r="30" spans="1:41" s="116" customFormat="1" ht="40.5" customHeight="1">
      <c r="A30" s="13">
        <v>21</v>
      </c>
      <c r="B30" s="123">
        <v>12280</v>
      </c>
      <c r="C30" s="12" t="s">
        <v>143</v>
      </c>
      <c r="D30" s="25" t="s">
        <v>144</v>
      </c>
      <c r="E30" s="12" t="s">
        <v>132</v>
      </c>
      <c r="F30" s="13">
        <v>1114659901</v>
      </c>
      <c r="G30" s="14">
        <v>1306</v>
      </c>
      <c r="H30" s="80" t="s">
        <v>145</v>
      </c>
      <c r="I30" s="105">
        <v>16200</v>
      </c>
      <c r="J30" s="103">
        <v>0</v>
      </c>
      <c r="K30" s="103">
        <v>0</v>
      </c>
      <c r="L30" s="103">
        <v>0</v>
      </c>
      <c r="M30" s="16">
        <f t="shared" si="32"/>
        <v>16200</v>
      </c>
      <c r="N30" s="16">
        <v>29</v>
      </c>
      <c r="O30" s="16">
        <v>0</v>
      </c>
      <c r="P30" s="30">
        <f t="shared" si="42"/>
        <v>15155</v>
      </c>
      <c r="Q30" s="30">
        <f t="shared" si="43"/>
        <v>0</v>
      </c>
      <c r="R30" s="30">
        <v>526</v>
      </c>
      <c r="S30" s="30">
        <f t="shared" si="45"/>
        <v>0</v>
      </c>
      <c r="T30" s="30">
        <f t="shared" si="33"/>
        <v>495</v>
      </c>
      <c r="U30" s="30">
        <v>0</v>
      </c>
      <c r="V30" s="31">
        <f t="shared" si="34"/>
        <v>16176</v>
      </c>
      <c r="W30" s="31">
        <f t="shared" si="35"/>
        <v>15000</v>
      </c>
      <c r="X30" s="31">
        <f t="shared" si="36"/>
        <v>16176</v>
      </c>
      <c r="Y30" s="30">
        <f t="shared" si="13"/>
        <v>1800</v>
      </c>
      <c r="Z30" s="30">
        <f t="shared" si="37"/>
        <v>122</v>
      </c>
      <c r="AA30" s="30">
        <v>0</v>
      </c>
      <c r="AB30" s="30">
        <v>0</v>
      </c>
      <c r="AC30" s="30">
        <v>0</v>
      </c>
      <c r="AD30" s="30">
        <f t="shared" si="38"/>
        <v>1922</v>
      </c>
      <c r="AE30" s="30">
        <f t="shared" si="39"/>
        <v>14254</v>
      </c>
      <c r="AF30" s="34" t="s">
        <v>86</v>
      </c>
      <c r="AG30" s="170">
        <v>44237</v>
      </c>
      <c r="AI30" s="52">
        <v>80</v>
      </c>
      <c r="AJ30" s="115">
        <v>30</v>
      </c>
      <c r="AK30" s="16">
        <f t="shared" si="47"/>
        <v>15650</v>
      </c>
      <c r="AL30" s="115">
        <f t="shared" si="48"/>
        <v>-526</v>
      </c>
      <c r="AM30" s="116">
        <f t="shared" si="46"/>
        <v>14254</v>
      </c>
    </row>
    <row r="31" spans="1:41" s="116" customFormat="1" ht="40.5" customHeight="1">
      <c r="A31" s="152">
        <v>22</v>
      </c>
      <c r="B31" s="118">
        <v>10928</v>
      </c>
      <c r="C31" s="12" t="s">
        <v>146</v>
      </c>
      <c r="D31" s="119" t="s">
        <v>147</v>
      </c>
      <c r="E31" s="12" t="s">
        <v>132</v>
      </c>
      <c r="F31" s="120">
        <v>2105973033</v>
      </c>
      <c r="G31" s="121">
        <v>955</v>
      </c>
      <c r="H31" s="89" t="s">
        <v>148</v>
      </c>
      <c r="I31" s="105">
        <v>16200</v>
      </c>
      <c r="J31" s="103">
        <v>0</v>
      </c>
      <c r="K31" s="103">
        <v>0</v>
      </c>
      <c r="L31" s="103">
        <v>0</v>
      </c>
      <c r="M31" s="16">
        <f>I31+J31+K31+L31</f>
        <v>16200</v>
      </c>
      <c r="N31" s="16">
        <v>31</v>
      </c>
      <c r="O31" s="16">
        <v>0</v>
      </c>
      <c r="P31" s="30">
        <f t="shared" si="42"/>
        <v>16200</v>
      </c>
      <c r="Q31" s="30">
        <f t="shared" si="43"/>
        <v>0</v>
      </c>
      <c r="R31" s="30">
        <f t="shared" si="44"/>
        <v>0</v>
      </c>
      <c r="S31" s="30">
        <f t="shared" si="45"/>
        <v>0</v>
      </c>
      <c r="T31" s="30">
        <f>AK31-P31</f>
        <v>600</v>
      </c>
      <c r="U31" s="30">
        <v>0</v>
      </c>
      <c r="V31" s="31">
        <f>U31+T31+S31+R31+Q31+P31</f>
        <v>16800</v>
      </c>
      <c r="W31" s="31">
        <f>IF(P31&gt;15000,15000,P31)</f>
        <v>15000</v>
      </c>
      <c r="X31" s="31">
        <f>V31</f>
        <v>16800</v>
      </c>
      <c r="Y31" s="30">
        <f t="shared" si="13"/>
        <v>1800</v>
      </c>
      <c r="Z31" s="30">
        <f>CEILING(X31*0.75%,1)</f>
        <v>126</v>
      </c>
      <c r="AA31" s="30">
        <v>0</v>
      </c>
      <c r="AB31" s="30">
        <v>0</v>
      </c>
      <c r="AC31" s="30">
        <v>0</v>
      </c>
      <c r="AD31" s="30">
        <f>Y31+Z31+AA31+AB31+AC31</f>
        <v>1926</v>
      </c>
      <c r="AE31" s="30">
        <f>V31-AD31</f>
        <v>14874</v>
      </c>
      <c r="AF31" s="34" t="s">
        <v>86</v>
      </c>
      <c r="AG31" s="170">
        <v>44237</v>
      </c>
      <c r="AI31" s="52">
        <v>87</v>
      </c>
      <c r="AJ31" s="115">
        <v>18</v>
      </c>
      <c r="AK31" s="16">
        <f>190*AI31+15*AJ31</f>
        <v>16800</v>
      </c>
      <c r="AL31" s="115">
        <f>AK31-V31</f>
        <v>0</v>
      </c>
      <c r="AM31" s="116">
        <f t="shared" si="46"/>
        <v>14874</v>
      </c>
    </row>
    <row r="32" spans="1:41" s="116" customFormat="1" ht="40.5" customHeight="1">
      <c r="A32" s="152">
        <v>23</v>
      </c>
      <c r="B32" s="21">
        <v>12643</v>
      </c>
      <c r="C32" s="12" t="s">
        <v>149</v>
      </c>
      <c r="D32" s="198" t="s">
        <v>150</v>
      </c>
      <c r="E32" s="22" t="s">
        <v>100</v>
      </c>
      <c r="F32" s="16">
        <v>3011146051</v>
      </c>
      <c r="G32" s="14">
        <v>11672</v>
      </c>
      <c r="H32" s="124" t="s">
        <v>151</v>
      </c>
      <c r="I32" s="105">
        <v>16200</v>
      </c>
      <c r="J32" s="103">
        <v>0</v>
      </c>
      <c r="K32" s="103">
        <v>0</v>
      </c>
      <c r="L32" s="103">
        <v>0</v>
      </c>
      <c r="M32" s="16">
        <f>I32+J32+K32+L32</f>
        <v>16200</v>
      </c>
      <c r="N32" s="16">
        <v>28</v>
      </c>
      <c r="O32" s="16">
        <v>0</v>
      </c>
      <c r="P32" s="30">
        <f t="shared" si="42"/>
        <v>14632</v>
      </c>
      <c r="Q32" s="30">
        <f t="shared" si="43"/>
        <v>0</v>
      </c>
      <c r="R32" s="30">
        <f t="shared" si="44"/>
        <v>0</v>
      </c>
      <c r="S32" s="30">
        <f t="shared" si="45"/>
        <v>0</v>
      </c>
      <c r="T32" s="30">
        <f>AK32-P32</f>
        <v>118</v>
      </c>
      <c r="U32" s="30">
        <v>0</v>
      </c>
      <c r="V32" s="31">
        <f>U32+T32+S32+R32+Q32+P32</f>
        <v>14750</v>
      </c>
      <c r="W32" s="31">
        <f>IF(P32&gt;15000,15000,P32)</f>
        <v>14632</v>
      </c>
      <c r="X32" s="31">
        <f>V32</f>
        <v>14750</v>
      </c>
      <c r="Y32" s="30">
        <f t="shared" si="13"/>
        <v>1756</v>
      </c>
      <c r="Z32" s="30">
        <f>CEILING(X32*0.75%,1)</f>
        <v>111</v>
      </c>
      <c r="AA32" s="30">
        <v>0</v>
      </c>
      <c r="AB32" s="30">
        <v>0</v>
      </c>
      <c r="AC32" s="30">
        <v>0</v>
      </c>
      <c r="AD32" s="30">
        <f>Y32+Z32+AA32+AB32+AC32</f>
        <v>1867</v>
      </c>
      <c r="AE32" s="30">
        <f>V32-AD32</f>
        <v>12883</v>
      </c>
      <c r="AF32" s="34" t="s">
        <v>86</v>
      </c>
      <c r="AG32" s="170">
        <v>44237</v>
      </c>
      <c r="AH32" s="216"/>
      <c r="AI32" s="52">
        <v>77</v>
      </c>
      <c r="AJ32" s="115">
        <v>8</v>
      </c>
      <c r="AK32" s="16">
        <f>190*AI32+15*AJ32</f>
        <v>14750</v>
      </c>
      <c r="AL32" s="115">
        <f>AK32-V32</f>
        <v>0</v>
      </c>
      <c r="AM32" s="116">
        <f t="shared" si="46"/>
        <v>12883</v>
      </c>
    </row>
    <row r="33" spans="1:41" s="116" customFormat="1" ht="40.5" customHeight="1">
      <c r="A33" s="13">
        <v>24</v>
      </c>
      <c r="B33" s="21">
        <v>12612</v>
      </c>
      <c r="C33" s="12" t="s">
        <v>152</v>
      </c>
      <c r="D33" s="23" t="s">
        <v>153</v>
      </c>
      <c r="E33" s="22" t="s">
        <v>100</v>
      </c>
      <c r="F33" s="202">
        <v>1115302335</v>
      </c>
      <c r="G33" s="14">
        <v>11641</v>
      </c>
      <c r="H33" s="114" t="s">
        <v>154</v>
      </c>
      <c r="I33" s="105">
        <v>16200</v>
      </c>
      <c r="J33" s="103">
        <v>0</v>
      </c>
      <c r="K33" s="103">
        <v>0</v>
      </c>
      <c r="L33" s="103">
        <v>0</v>
      </c>
      <c r="M33" s="16">
        <f>I33+J33+K33+L33</f>
        <v>16200</v>
      </c>
      <c r="N33" s="16">
        <v>27</v>
      </c>
      <c r="O33" s="16">
        <v>0</v>
      </c>
      <c r="P33" s="30">
        <f t="shared" si="42"/>
        <v>14110</v>
      </c>
      <c r="Q33" s="30">
        <f t="shared" si="43"/>
        <v>0</v>
      </c>
      <c r="R33" s="30">
        <f t="shared" si="44"/>
        <v>0</v>
      </c>
      <c r="S33" s="30">
        <f t="shared" si="45"/>
        <v>0</v>
      </c>
      <c r="T33" s="30">
        <f>AK33-P33</f>
        <v>200</v>
      </c>
      <c r="U33" s="30">
        <v>0</v>
      </c>
      <c r="V33" s="31">
        <f>U33+T33+S33+R33+Q33+P33</f>
        <v>14310</v>
      </c>
      <c r="W33" s="31">
        <f>IF(P33&gt;15000,15000,P33)</f>
        <v>14110</v>
      </c>
      <c r="X33" s="31">
        <f>V33</f>
        <v>14310</v>
      </c>
      <c r="Y33" s="30">
        <f t="shared" si="13"/>
        <v>1693</v>
      </c>
      <c r="Z33" s="30">
        <f>CEILING(X33*0.75%,1)</f>
        <v>108</v>
      </c>
      <c r="AA33" s="30">
        <v>0</v>
      </c>
      <c r="AB33" s="30">
        <v>0</v>
      </c>
      <c r="AC33" s="30">
        <v>0</v>
      </c>
      <c r="AD33" s="30">
        <f>Y33+Z33+AA33+AB33+AC33</f>
        <v>1801</v>
      </c>
      <c r="AE33" s="30">
        <f>V33-AD33</f>
        <v>12509</v>
      </c>
      <c r="AF33" s="34" t="s">
        <v>86</v>
      </c>
      <c r="AG33" s="170">
        <v>44237</v>
      </c>
      <c r="AH33" s="216"/>
      <c r="AI33" s="52">
        <v>75</v>
      </c>
      <c r="AJ33" s="115">
        <v>4</v>
      </c>
      <c r="AK33" s="16">
        <f>190*AI33+15*AJ33</f>
        <v>14310</v>
      </c>
      <c r="AL33" s="115">
        <f>AK33-V33</f>
        <v>0</v>
      </c>
      <c r="AM33" s="116">
        <f t="shared" si="46"/>
        <v>12509</v>
      </c>
    </row>
    <row r="34" spans="1:41" s="165" customFormat="1" ht="34.5" customHeight="1">
      <c r="A34" s="152">
        <v>25</v>
      </c>
      <c r="B34" s="75">
        <v>12829</v>
      </c>
      <c r="C34" s="46" t="s">
        <v>112</v>
      </c>
      <c r="D34" s="174" t="s">
        <v>155</v>
      </c>
      <c r="E34" s="128" t="s">
        <v>156</v>
      </c>
      <c r="F34" s="167">
        <v>1115254115</v>
      </c>
      <c r="G34" s="168">
        <v>11858</v>
      </c>
      <c r="H34" s="169" t="s">
        <v>157</v>
      </c>
      <c r="I34" s="163">
        <v>15492</v>
      </c>
      <c r="J34" s="163">
        <v>0</v>
      </c>
      <c r="K34" s="163">
        <v>0</v>
      </c>
      <c r="L34" s="163">
        <v>0</v>
      </c>
      <c r="M34" s="16">
        <f t="shared" ref="M34:M60" si="49">I34+J34+K34+L34</f>
        <v>15492</v>
      </c>
      <c r="N34" s="16">
        <v>28</v>
      </c>
      <c r="O34" s="16">
        <v>0</v>
      </c>
      <c r="P34" s="30">
        <f>ROUND(I34/31*N34,0)</f>
        <v>13993</v>
      </c>
      <c r="Q34" s="30">
        <f>ROUND(J34/31*N34,0)</f>
        <v>0</v>
      </c>
      <c r="R34" s="30">
        <f>ROUND(K34/31*N34,0)</f>
        <v>0</v>
      </c>
      <c r="S34" s="30">
        <f>ROUND(I34/31/8*2*O34,0)</f>
        <v>0</v>
      </c>
      <c r="T34" s="30">
        <f>ROUND(L34/31*N34,0)</f>
        <v>0</v>
      </c>
      <c r="U34" s="30">
        <v>0</v>
      </c>
      <c r="V34" s="31">
        <f t="shared" ref="V34:V60" si="50">U34+T34+S34+R34+Q34+P34</f>
        <v>13993</v>
      </c>
      <c r="W34" s="31">
        <f t="shared" ref="W34:W59" si="51">IF(P34&gt;15000,15000,P34)</f>
        <v>13993</v>
      </c>
      <c r="X34" s="31">
        <f t="shared" ref="X34:X66" si="52">V34</f>
        <v>13993</v>
      </c>
      <c r="Y34" s="30">
        <f t="shared" si="13"/>
        <v>1679</v>
      </c>
      <c r="Z34" s="30">
        <f t="shared" ref="Z34:Z60" si="53">CEILING(X34*0.75%,1)</f>
        <v>105</v>
      </c>
      <c r="AA34" s="30">
        <v>0</v>
      </c>
      <c r="AB34" s="30">
        <v>0</v>
      </c>
      <c r="AC34" s="30">
        <v>0</v>
      </c>
      <c r="AD34" s="30">
        <f>+AC34+AB34+AA34+Z34+Y34</f>
        <v>1784</v>
      </c>
      <c r="AE34" s="30">
        <f t="shared" ref="AE34:AE60" si="54">V34-AD34</f>
        <v>12209</v>
      </c>
      <c r="AF34" s="34" t="s">
        <v>86</v>
      </c>
      <c r="AG34" s="170">
        <v>44236</v>
      </c>
      <c r="AH34" s="42"/>
      <c r="AI34" s="164"/>
      <c r="AJ34" s="164"/>
      <c r="AK34" s="164"/>
      <c r="AM34" s="112"/>
    </row>
    <row r="35" spans="1:41" s="165" customFormat="1" ht="34.5" customHeight="1">
      <c r="A35" s="152">
        <v>26</v>
      </c>
      <c r="B35" s="21">
        <v>12865</v>
      </c>
      <c r="C35" s="23" t="s">
        <v>158</v>
      </c>
      <c r="D35" s="23" t="s">
        <v>159</v>
      </c>
      <c r="E35" s="128" t="s">
        <v>156</v>
      </c>
      <c r="F35" s="113">
        <v>1115745449</v>
      </c>
      <c r="G35" s="168">
        <v>11894</v>
      </c>
      <c r="H35" s="126" t="s">
        <v>160</v>
      </c>
      <c r="I35" s="163">
        <v>15492</v>
      </c>
      <c r="J35" s="163">
        <v>0</v>
      </c>
      <c r="K35" s="163">
        <v>0</v>
      </c>
      <c r="L35" s="163">
        <v>0</v>
      </c>
      <c r="M35" s="16">
        <f t="shared" si="49"/>
        <v>15492</v>
      </c>
      <c r="N35" s="16">
        <v>31</v>
      </c>
      <c r="O35" s="16">
        <v>0</v>
      </c>
      <c r="P35" s="30">
        <f>ROUND(I35/31*N35,0)</f>
        <v>15492</v>
      </c>
      <c r="Q35" s="30">
        <f>ROUND(J35/31*N35,0)</f>
        <v>0</v>
      </c>
      <c r="R35" s="30">
        <f>ROUND(K35/31*N35,0)</f>
        <v>0</v>
      </c>
      <c r="S35" s="30">
        <f>ROUND(I35/31/8*2*O35,0)</f>
        <v>0</v>
      </c>
      <c r="T35" s="30">
        <f>ROUND(L35/31*N35,0)</f>
        <v>0</v>
      </c>
      <c r="U35" s="30">
        <v>0</v>
      </c>
      <c r="V35" s="31">
        <f t="shared" si="50"/>
        <v>15492</v>
      </c>
      <c r="W35" s="31">
        <f t="shared" si="51"/>
        <v>15000</v>
      </c>
      <c r="X35" s="31">
        <f t="shared" si="52"/>
        <v>15492</v>
      </c>
      <c r="Y35" s="30">
        <f t="shared" si="13"/>
        <v>1800</v>
      </c>
      <c r="Z35" s="30">
        <f t="shared" si="53"/>
        <v>117</v>
      </c>
      <c r="AA35" s="30">
        <v>0</v>
      </c>
      <c r="AB35" s="30">
        <v>0</v>
      </c>
      <c r="AC35" s="30">
        <v>0</v>
      </c>
      <c r="AD35" s="30">
        <f>+AC35+AB35+AA35+Z35+Y35</f>
        <v>1917</v>
      </c>
      <c r="AE35" s="30">
        <f t="shared" si="54"/>
        <v>13575</v>
      </c>
      <c r="AF35" s="34" t="s">
        <v>86</v>
      </c>
      <c r="AG35" s="170">
        <v>44236</v>
      </c>
      <c r="AH35" s="42"/>
      <c r="AI35" s="164"/>
      <c r="AJ35" s="164"/>
      <c r="AK35" s="164"/>
      <c r="AM35" s="112"/>
    </row>
    <row r="36" spans="1:41" s="112" customFormat="1" ht="39.6" customHeight="1">
      <c r="A36" s="13">
        <v>27</v>
      </c>
      <c r="B36" s="118">
        <v>11190</v>
      </c>
      <c r="C36" s="12" t="s">
        <v>161</v>
      </c>
      <c r="D36" s="16" t="s">
        <v>162</v>
      </c>
      <c r="E36" s="128" t="s">
        <v>156</v>
      </c>
      <c r="F36" s="12">
        <v>1313090433</v>
      </c>
      <c r="G36" s="14">
        <v>1216</v>
      </c>
      <c r="H36" s="89" t="s">
        <v>163</v>
      </c>
      <c r="I36" s="105">
        <v>16200</v>
      </c>
      <c r="J36" s="103">
        <v>0</v>
      </c>
      <c r="K36" s="103">
        <v>0</v>
      </c>
      <c r="L36" s="103">
        <v>0</v>
      </c>
      <c r="M36" s="16">
        <f t="shared" si="49"/>
        <v>16200</v>
      </c>
      <c r="N36" s="16">
        <v>31</v>
      </c>
      <c r="O36" s="115">
        <v>0</v>
      </c>
      <c r="P36" s="30">
        <f>ROUND(I36/31*N36,0)</f>
        <v>16200</v>
      </c>
      <c r="Q36" s="30">
        <f>ROUND(J36/31*N36,0)</f>
        <v>0</v>
      </c>
      <c r="R36" s="30">
        <f>ROUND(K36/31*N36,0)</f>
        <v>0</v>
      </c>
      <c r="S36" s="30">
        <f>ROUND(I36/31/8*2*O36,0)</f>
        <v>0</v>
      </c>
      <c r="T36" s="30">
        <f t="shared" ref="T36:T45" si="55">AK36-P36</f>
        <v>480</v>
      </c>
      <c r="U36" s="30">
        <v>0</v>
      </c>
      <c r="V36" s="31">
        <f t="shared" si="50"/>
        <v>16680</v>
      </c>
      <c r="W36" s="31">
        <f t="shared" si="51"/>
        <v>15000</v>
      </c>
      <c r="X36" s="31">
        <f t="shared" si="52"/>
        <v>16680</v>
      </c>
      <c r="Y36" s="30">
        <f t="shared" si="13"/>
        <v>1800</v>
      </c>
      <c r="Z36" s="30">
        <f t="shared" si="53"/>
        <v>126</v>
      </c>
      <c r="AA36" s="30">
        <v>0</v>
      </c>
      <c r="AB36" s="30">
        <v>0</v>
      </c>
      <c r="AC36" s="30">
        <v>0</v>
      </c>
      <c r="AD36" s="30">
        <f t="shared" ref="AD36:AD45" si="56">Y36+Z36+AA36+AB36+AC36</f>
        <v>1926</v>
      </c>
      <c r="AE36" s="30">
        <f t="shared" si="54"/>
        <v>14754</v>
      </c>
      <c r="AF36" s="34" t="s">
        <v>86</v>
      </c>
      <c r="AG36" s="170">
        <v>44236</v>
      </c>
      <c r="AH36" s="127"/>
      <c r="AI36" s="122">
        <v>87</v>
      </c>
      <c r="AJ36" s="122">
        <v>10</v>
      </c>
      <c r="AK36" s="16">
        <f>190*AI36+15*AJ36</f>
        <v>16680</v>
      </c>
      <c r="AL36" s="115">
        <f t="shared" ref="AL36:AL45" si="57">AK36-V36</f>
        <v>0</v>
      </c>
      <c r="AM36" s="175"/>
    </row>
    <row r="37" spans="1:41" s="112" customFormat="1" ht="39" customHeight="1">
      <c r="A37" s="152">
        <v>28</v>
      </c>
      <c r="B37" s="118">
        <v>11189</v>
      </c>
      <c r="C37" s="23" t="s">
        <v>164</v>
      </c>
      <c r="D37" s="16" t="s">
        <v>165</v>
      </c>
      <c r="E37" s="128" t="s">
        <v>156</v>
      </c>
      <c r="F37" s="12">
        <v>1312913562</v>
      </c>
      <c r="G37" s="14">
        <v>1215</v>
      </c>
      <c r="H37" s="89" t="s">
        <v>166</v>
      </c>
      <c r="I37" s="105">
        <v>16200</v>
      </c>
      <c r="J37" s="103">
        <v>0</v>
      </c>
      <c r="K37" s="103">
        <v>0</v>
      </c>
      <c r="L37" s="103">
        <v>0</v>
      </c>
      <c r="M37" s="16">
        <f t="shared" si="49"/>
        <v>16200</v>
      </c>
      <c r="N37" s="16">
        <v>31</v>
      </c>
      <c r="O37" s="115">
        <v>0</v>
      </c>
      <c r="P37" s="30">
        <f t="shared" ref="P37:P45" si="58">ROUND(I37/31*N37,0)</f>
        <v>16200</v>
      </c>
      <c r="Q37" s="30">
        <f t="shared" ref="Q37:Q45" si="59">ROUND(J37/31*N37,0)</f>
        <v>0</v>
      </c>
      <c r="R37" s="30">
        <f t="shared" ref="R37:R45" si="60">ROUND(K37/31*N37,0)</f>
        <v>0</v>
      </c>
      <c r="S37" s="30">
        <f t="shared" ref="S37:S45" si="61">ROUND(I37/31/8*2*O37,0)</f>
        <v>0</v>
      </c>
      <c r="T37" s="30">
        <f t="shared" si="55"/>
        <v>70</v>
      </c>
      <c r="U37" s="30">
        <v>0</v>
      </c>
      <c r="V37" s="31">
        <f t="shared" si="50"/>
        <v>16270</v>
      </c>
      <c r="W37" s="31">
        <f t="shared" si="51"/>
        <v>15000</v>
      </c>
      <c r="X37" s="31">
        <f t="shared" si="52"/>
        <v>16270</v>
      </c>
      <c r="Y37" s="30">
        <f t="shared" si="13"/>
        <v>1800</v>
      </c>
      <c r="Z37" s="30">
        <f t="shared" si="53"/>
        <v>123</v>
      </c>
      <c r="AA37" s="30">
        <v>0</v>
      </c>
      <c r="AB37" s="30">
        <v>0</v>
      </c>
      <c r="AC37" s="30">
        <v>0</v>
      </c>
      <c r="AD37" s="30">
        <f t="shared" si="56"/>
        <v>1923</v>
      </c>
      <c r="AE37" s="30">
        <f t="shared" si="54"/>
        <v>14347</v>
      </c>
      <c r="AF37" s="34" t="s">
        <v>86</v>
      </c>
      <c r="AG37" s="170">
        <v>44236</v>
      </c>
      <c r="AH37" s="26"/>
      <c r="AI37" s="122">
        <v>85</v>
      </c>
      <c r="AJ37" s="122">
        <v>8</v>
      </c>
      <c r="AK37" s="16">
        <f t="shared" ref="AK37:AK45" si="62">190*AI37+15*AJ37</f>
        <v>16270</v>
      </c>
      <c r="AL37" s="115">
        <f t="shared" si="57"/>
        <v>0</v>
      </c>
      <c r="AM37" s="175"/>
    </row>
    <row r="38" spans="1:41" s="41" customFormat="1" ht="38.4" customHeight="1">
      <c r="A38" s="152">
        <v>29</v>
      </c>
      <c r="B38" s="16">
        <v>11201</v>
      </c>
      <c r="C38" s="23" t="s">
        <v>167</v>
      </c>
      <c r="D38" s="12" t="s">
        <v>168</v>
      </c>
      <c r="E38" s="22" t="s">
        <v>156</v>
      </c>
      <c r="F38" s="12">
        <v>1321000631</v>
      </c>
      <c r="G38" s="14">
        <v>1227</v>
      </c>
      <c r="H38" s="89" t="s">
        <v>169</v>
      </c>
      <c r="I38" s="16">
        <v>16200</v>
      </c>
      <c r="J38" s="13">
        <v>0</v>
      </c>
      <c r="K38" s="13">
        <v>0</v>
      </c>
      <c r="L38" s="13">
        <v>0</v>
      </c>
      <c r="M38" s="16">
        <f t="shared" si="49"/>
        <v>16200</v>
      </c>
      <c r="N38" s="16">
        <v>22</v>
      </c>
      <c r="O38" s="16">
        <v>0</v>
      </c>
      <c r="P38" s="30">
        <f t="shared" si="58"/>
        <v>11497</v>
      </c>
      <c r="Q38" s="30">
        <f t="shared" si="59"/>
        <v>0</v>
      </c>
      <c r="R38" s="30">
        <f t="shared" si="60"/>
        <v>0</v>
      </c>
      <c r="S38" s="30">
        <f t="shared" si="61"/>
        <v>0</v>
      </c>
      <c r="T38" s="30">
        <f t="shared" si="55"/>
        <v>403</v>
      </c>
      <c r="U38" s="30">
        <v>0</v>
      </c>
      <c r="V38" s="31">
        <f t="shared" si="50"/>
        <v>11900</v>
      </c>
      <c r="W38" s="31">
        <f t="shared" si="51"/>
        <v>11497</v>
      </c>
      <c r="X38" s="31">
        <f t="shared" si="52"/>
        <v>11900</v>
      </c>
      <c r="Y38" s="30">
        <f t="shared" si="13"/>
        <v>1380</v>
      </c>
      <c r="Z38" s="30">
        <f t="shared" si="53"/>
        <v>90</v>
      </c>
      <c r="AA38" s="30">
        <v>0</v>
      </c>
      <c r="AB38" s="30">
        <v>0</v>
      </c>
      <c r="AC38" s="30">
        <v>0</v>
      </c>
      <c r="AD38" s="30">
        <f t="shared" si="56"/>
        <v>1470</v>
      </c>
      <c r="AE38" s="30">
        <f t="shared" si="54"/>
        <v>10430</v>
      </c>
      <c r="AF38" s="34" t="s">
        <v>86</v>
      </c>
      <c r="AG38" s="170">
        <v>44236</v>
      </c>
      <c r="AH38" s="26"/>
      <c r="AI38" s="16">
        <v>62</v>
      </c>
      <c r="AJ38" s="16">
        <v>8</v>
      </c>
      <c r="AK38" s="16">
        <f t="shared" si="62"/>
        <v>11900</v>
      </c>
      <c r="AL38" s="16">
        <f t="shared" si="57"/>
        <v>0</v>
      </c>
      <c r="AM38" s="175"/>
      <c r="AN38" s="171"/>
    </row>
    <row r="39" spans="1:41" s="41" customFormat="1" ht="39" customHeight="1">
      <c r="A39" s="13">
        <v>30</v>
      </c>
      <c r="B39" s="16">
        <v>11192</v>
      </c>
      <c r="C39" s="23" t="s">
        <v>170</v>
      </c>
      <c r="D39" s="16" t="s">
        <v>171</v>
      </c>
      <c r="E39" s="22" t="s">
        <v>156</v>
      </c>
      <c r="F39" s="12">
        <v>1314160908</v>
      </c>
      <c r="G39" s="14">
        <v>1218</v>
      </c>
      <c r="H39" s="89" t="s">
        <v>172</v>
      </c>
      <c r="I39" s="105">
        <v>16200</v>
      </c>
      <c r="J39" s="103">
        <v>0</v>
      </c>
      <c r="K39" s="103">
        <v>0</v>
      </c>
      <c r="L39" s="103">
        <v>0</v>
      </c>
      <c r="M39" s="16">
        <f t="shared" si="49"/>
        <v>16200</v>
      </c>
      <c r="N39" s="16">
        <v>27</v>
      </c>
      <c r="O39" s="16">
        <v>0</v>
      </c>
      <c r="P39" s="30">
        <f t="shared" si="58"/>
        <v>14110</v>
      </c>
      <c r="Q39" s="30">
        <f t="shared" si="59"/>
        <v>0</v>
      </c>
      <c r="R39" s="30">
        <f t="shared" si="60"/>
        <v>0</v>
      </c>
      <c r="S39" s="30">
        <f t="shared" si="61"/>
        <v>0</v>
      </c>
      <c r="T39" s="30">
        <f t="shared" si="55"/>
        <v>330</v>
      </c>
      <c r="U39" s="30">
        <v>0</v>
      </c>
      <c r="V39" s="31">
        <f t="shared" si="50"/>
        <v>14440</v>
      </c>
      <c r="W39" s="31">
        <f t="shared" si="51"/>
        <v>14110</v>
      </c>
      <c r="X39" s="31">
        <f t="shared" si="52"/>
        <v>14440</v>
      </c>
      <c r="Y39" s="30">
        <f t="shared" si="13"/>
        <v>1693</v>
      </c>
      <c r="Z39" s="30">
        <f t="shared" si="53"/>
        <v>109</v>
      </c>
      <c r="AA39" s="30">
        <v>0</v>
      </c>
      <c r="AB39" s="30">
        <v>0</v>
      </c>
      <c r="AC39" s="30">
        <v>0</v>
      </c>
      <c r="AD39" s="30">
        <f t="shared" si="56"/>
        <v>1802</v>
      </c>
      <c r="AE39" s="30">
        <f>V39-AD39</f>
        <v>12638</v>
      </c>
      <c r="AF39" s="34" t="s">
        <v>86</v>
      </c>
      <c r="AG39" s="170">
        <v>44236</v>
      </c>
      <c r="AH39" s="26"/>
      <c r="AI39" s="16">
        <v>76</v>
      </c>
      <c r="AJ39" s="16">
        <v>0</v>
      </c>
      <c r="AK39" s="16">
        <f t="shared" si="62"/>
        <v>14440</v>
      </c>
      <c r="AL39" s="16">
        <f t="shared" si="57"/>
        <v>0</v>
      </c>
      <c r="AM39" s="175"/>
    </row>
    <row r="40" spans="1:41" s="41" customFormat="1" ht="39" customHeight="1">
      <c r="A40" s="152">
        <v>31</v>
      </c>
      <c r="B40" s="16">
        <v>11196</v>
      </c>
      <c r="C40" s="12" t="s">
        <v>173</v>
      </c>
      <c r="D40" s="12" t="s">
        <v>174</v>
      </c>
      <c r="E40" s="22" t="s">
        <v>156</v>
      </c>
      <c r="F40" s="12">
        <v>1113113721</v>
      </c>
      <c r="G40" s="14">
        <v>1222</v>
      </c>
      <c r="H40" s="89" t="s">
        <v>175</v>
      </c>
      <c r="I40" s="105">
        <v>16200</v>
      </c>
      <c r="J40" s="103">
        <v>0</v>
      </c>
      <c r="K40" s="103">
        <v>0</v>
      </c>
      <c r="L40" s="103">
        <v>0</v>
      </c>
      <c r="M40" s="16">
        <f t="shared" si="49"/>
        <v>16200</v>
      </c>
      <c r="N40" s="16">
        <v>25</v>
      </c>
      <c r="O40" s="16">
        <v>0</v>
      </c>
      <c r="P40" s="30">
        <f t="shared" si="58"/>
        <v>13065</v>
      </c>
      <c r="Q40" s="30">
        <f t="shared" si="59"/>
        <v>0</v>
      </c>
      <c r="R40" s="30">
        <f t="shared" si="60"/>
        <v>0</v>
      </c>
      <c r="S40" s="30">
        <f t="shared" si="61"/>
        <v>0</v>
      </c>
      <c r="T40" s="30">
        <f t="shared" si="55"/>
        <v>235</v>
      </c>
      <c r="U40" s="30">
        <v>0</v>
      </c>
      <c r="V40" s="31">
        <f t="shared" si="50"/>
        <v>13300</v>
      </c>
      <c r="W40" s="31">
        <f t="shared" si="51"/>
        <v>13065</v>
      </c>
      <c r="X40" s="31">
        <f t="shared" si="52"/>
        <v>13300</v>
      </c>
      <c r="Y40" s="30">
        <f t="shared" si="13"/>
        <v>1568</v>
      </c>
      <c r="Z40" s="30">
        <f t="shared" si="53"/>
        <v>100</v>
      </c>
      <c r="AA40" s="30">
        <v>0</v>
      </c>
      <c r="AB40" s="30">
        <v>0</v>
      </c>
      <c r="AC40" s="30">
        <v>0</v>
      </c>
      <c r="AD40" s="30">
        <f t="shared" si="56"/>
        <v>1668</v>
      </c>
      <c r="AE40" s="30">
        <f t="shared" si="54"/>
        <v>11632</v>
      </c>
      <c r="AF40" s="34" t="s">
        <v>86</v>
      </c>
      <c r="AG40" s="170">
        <v>44236</v>
      </c>
      <c r="AH40" s="51"/>
      <c r="AI40" s="122">
        <v>70</v>
      </c>
      <c r="AJ40" s="122">
        <v>0</v>
      </c>
      <c r="AK40" s="16">
        <f t="shared" si="62"/>
        <v>13300</v>
      </c>
      <c r="AL40" s="16">
        <f t="shared" si="57"/>
        <v>0</v>
      </c>
      <c r="AM40" s="176"/>
      <c r="AN40" s="176"/>
      <c r="AO40" s="42"/>
    </row>
    <row r="41" spans="1:41" s="41" customFormat="1" ht="39" customHeight="1">
      <c r="A41" s="152">
        <v>32</v>
      </c>
      <c r="B41" s="16">
        <v>11206</v>
      </c>
      <c r="C41" s="12" t="s">
        <v>176</v>
      </c>
      <c r="D41" s="12" t="s">
        <v>177</v>
      </c>
      <c r="E41" s="22" t="s">
        <v>156</v>
      </c>
      <c r="F41" s="12">
        <v>1321169261</v>
      </c>
      <c r="G41" s="14">
        <v>1232</v>
      </c>
      <c r="H41" s="89" t="s">
        <v>178</v>
      </c>
      <c r="I41" s="16">
        <v>16200</v>
      </c>
      <c r="J41" s="13">
        <v>0</v>
      </c>
      <c r="K41" s="13">
        <v>0</v>
      </c>
      <c r="L41" s="13">
        <v>0</v>
      </c>
      <c r="M41" s="16">
        <f t="shared" si="49"/>
        <v>16200</v>
      </c>
      <c r="N41" s="16">
        <v>30</v>
      </c>
      <c r="O41" s="16">
        <v>0</v>
      </c>
      <c r="P41" s="30">
        <f t="shared" si="58"/>
        <v>15677</v>
      </c>
      <c r="Q41" s="30">
        <f t="shared" si="59"/>
        <v>0</v>
      </c>
      <c r="R41" s="30">
        <f t="shared" si="60"/>
        <v>0</v>
      </c>
      <c r="S41" s="30">
        <f t="shared" si="61"/>
        <v>0</v>
      </c>
      <c r="T41" s="30">
        <f t="shared" si="55"/>
        <v>283</v>
      </c>
      <c r="U41" s="30">
        <v>0</v>
      </c>
      <c r="V41" s="31">
        <f t="shared" si="50"/>
        <v>15960</v>
      </c>
      <c r="W41" s="31">
        <f t="shared" si="51"/>
        <v>15000</v>
      </c>
      <c r="X41" s="31">
        <f t="shared" si="52"/>
        <v>15960</v>
      </c>
      <c r="Y41" s="30">
        <f t="shared" si="13"/>
        <v>1800</v>
      </c>
      <c r="Z41" s="30">
        <f t="shared" si="53"/>
        <v>120</v>
      </c>
      <c r="AA41" s="30">
        <v>0</v>
      </c>
      <c r="AB41" s="30">
        <v>0</v>
      </c>
      <c r="AC41" s="30">
        <v>0</v>
      </c>
      <c r="AD41" s="30">
        <f t="shared" si="56"/>
        <v>1920</v>
      </c>
      <c r="AE41" s="30">
        <f t="shared" si="54"/>
        <v>14040</v>
      </c>
      <c r="AF41" s="34" t="s">
        <v>86</v>
      </c>
      <c r="AG41" s="170">
        <v>44236</v>
      </c>
      <c r="AH41" s="26"/>
      <c r="AI41" s="16">
        <v>84</v>
      </c>
      <c r="AJ41" s="16">
        <v>0</v>
      </c>
      <c r="AK41" s="16">
        <f t="shared" si="62"/>
        <v>15960</v>
      </c>
      <c r="AL41" s="16">
        <f t="shared" si="57"/>
        <v>0</v>
      </c>
      <c r="AM41" s="42"/>
      <c r="AN41" s="42"/>
      <c r="AO41" s="42"/>
    </row>
    <row r="42" spans="1:41" s="41" customFormat="1" ht="39" customHeight="1">
      <c r="A42" s="13">
        <v>33</v>
      </c>
      <c r="B42" s="16">
        <v>11191</v>
      </c>
      <c r="C42" s="12" t="s">
        <v>179</v>
      </c>
      <c r="D42" s="16" t="s">
        <v>180</v>
      </c>
      <c r="E42" s="22" t="s">
        <v>156</v>
      </c>
      <c r="F42" s="12">
        <v>1313207358</v>
      </c>
      <c r="G42" s="14">
        <v>1217</v>
      </c>
      <c r="H42" s="89" t="s">
        <v>181</v>
      </c>
      <c r="I42" s="105">
        <v>16200</v>
      </c>
      <c r="J42" s="103">
        <v>0</v>
      </c>
      <c r="K42" s="103">
        <v>0</v>
      </c>
      <c r="L42" s="103">
        <v>0</v>
      </c>
      <c r="M42" s="16">
        <f t="shared" si="49"/>
        <v>16200</v>
      </c>
      <c r="N42" s="16">
        <v>31</v>
      </c>
      <c r="O42" s="16">
        <v>0</v>
      </c>
      <c r="P42" s="30">
        <f t="shared" si="58"/>
        <v>16200</v>
      </c>
      <c r="Q42" s="30">
        <f t="shared" si="59"/>
        <v>0</v>
      </c>
      <c r="R42" s="30">
        <f t="shared" si="60"/>
        <v>0</v>
      </c>
      <c r="S42" s="30">
        <f t="shared" si="61"/>
        <v>0</v>
      </c>
      <c r="T42" s="30">
        <f t="shared" si="55"/>
        <v>1090</v>
      </c>
      <c r="U42" s="30">
        <v>0</v>
      </c>
      <c r="V42" s="31">
        <f t="shared" si="50"/>
        <v>17290</v>
      </c>
      <c r="W42" s="31">
        <f t="shared" si="51"/>
        <v>15000</v>
      </c>
      <c r="X42" s="31">
        <f t="shared" si="52"/>
        <v>17290</v>
      </c>
      <c r="Y42" s="30">
        <f t="shared" si="13"/>
        <v>1800</v>
      </c>
      <c r="Z42" s="30">
        <f t="shared" si="53"/>
        <v>130</v>
      </c>
      <c r="AA42" s="30">
        <v>0</v>
      </c>
      <c r="AB42" s="30">
        <v>0</v>
      </c>
      <c r="AC42" s="30">
        <v>0</v>
      </c>
      <c r="AD42" s="30">
        <f t="shared" si="56"/>
        <v>1930</v>
      </c>
      <c r="AE42" s="30">
        <f>V42-AD42</f>
        <v>15360</v>
      </c>
      <c r="AF42" s="34" t="s">
        <v>86</v>
      </c>
      <c r="AG42" s="170">
        <v>44236</v>
      </c>
      <c r="AH42" s="26"/>
      <c r="AI42" s="16">
        <v>91</v>
      </c>
      <c r="AJ42" s="16">
        <v>0</v>
      </c>
      <c r="AK42" s="16">
        <f t="shared" si="62"/>
        <v>17290</v>
      </c>
      <c r="AL42" s="16">
        <f t="shared" si="57"/>
        <v>0</v>
      </c>
      <c r="AM42" s="42"/>
      <c r="AN42" s="42"/>
      <c r="AO42" s="42"/>
    </row>
    <row r="43" spans="1:41" s="112" customFormat="1" ht="39" customHeight="1">
      <c r="A43" s="152">
        <v>34</v>
      </c>
      <c r="B43" s="118">
        <v>11198</v>
      </c>
      <c r="C43" s="12" t="s">
        <v>182</v>
      </c>
      <c r="D43" s="16" t="s">
        <v>183</v>
      </c>
      <c r="E43" s="128" t="s">
        <v>156</v>
      </c>
      <c r="F43" s="12">
        <v>1320914485</v>
      </c>
      <c r="G43" s="14">
        <v>1224</v>
      </c>
      <c r="H43" s="89" t="s">
        <v>184</v>
      </c>
      <c r="I43" s="105">
        <v>16200</v>
      </c>
      <c r="J43" s="103">
        <v>0</v>
      </c>
      <c r="K43" s="103">
        <v>0</v>
      </c>
      <c r="L43" s="103">
        <v>0</v>
      </c>
      <c r="M43" s="16">
        <f t="shared" si="49"/>
        <v>16200</v>
      </c>
      <c r="N43" s="16">
        <v>31</v>
      </c>
      <c r="O43" s="115">
        <v>0</v>
      </c>
      <c r="P43" s="30">
        <f t="shared" si="58"/>
        <v>16200</v>
      </c>
      <c r="Q43" s="30">
        <f t="shared" si="59"/>
        <v>0</v>
      </c>
      <c r="R43" s="30">
        <f t="shared" si="60"/>
        <v>0</v>
      </c>
      <c r="S43" s="30">
        <f t="shared" si="61"/>
        <v>0</v>
      </c>
      <c r="T43" s="30">
        <f t="shared" si="55"/>
        <v>1660</v>
      </c>
      <c r="U43" s="30">
        <v>0</v>
      </c>
      <c r="V43" s="31">
        <f t="shared" si="50"/>
        <v>17860</v>
      </c>
      <c r="W43" s="31">
        <f t="shared" si="51"/>
        <v>15000</v>
      </c>
      <c r="X43" s="31">
        <f t="shared" si="52"/>
        <v>17860</v>
      </c>
      <c r="Y43" s="30">
        <f t="shared" si="13"/>
        <v>1800</v>
      </c>
      <c r="Z43" s="30">
        <f t="shared" si="53"/>
        <v>134</v>
      </c>
      <c r="AA43" s="30">
        <v>0</v>
      </c>
      <c r="AB43" s="30">
        <v>0</v>
      </c>
      <c r="AC43" s="30">
        <v>0</v>
      </c>
      <c r="AD43" s="30">
        <f t="shared" si="56"/>
        <v>1934</v>
      </c>
      <c r="AE43" s="30">
        <f t="shared" si="54"/>
        <v>15926</v>
      </c>
      <c r="AF43" s="34" t="s">
        <v>86</v>
      </c>
      <c r="AG43" s="170">
        <v>44236</v>
      </c>
      <c r="AH43" s="51"/>
      <c r="AI43" s="115">
        <v>94</v>
      </c>
      <c r="AJ43" s="115">
        <v>0</v>
      </c>
      <c r="AK43" s="16">
        <f t="shared" si="62"/>
        <v>17860</v>
      </c>
      <c r="AL43" s="115">
        <f t="shared" si="57"/>
        <v>0</v>
      </c>
      <c r="AM43" s="116"/>
      <c r="AN43" s="116"/>
      <c r="AO43" s="116"/>
    </row>
    <row r="44" spans="1:41" s="112" customFormat="1" ht="39" customHeight="1">
      <c r="A44" s="152">
        <v>35</v>
      </c>
      <c r="B44" s="118">
        <v>11204</v>
      </c>
      <c r="C44" s="23" t="s">
        <v>185</v>
      </c>
      <c r="D44" s="12" t="s">
        <v>186</v>
      </c>
      <c r="E44" s="128" t="s">
        <v>156</v>
      </c>
      <c r="F44" s="12">
        <v>1321137955</v>
      </c>
      <c r="G44" s="14">
        <v>1230</v>
      </c>
      <c r="H44" s="89" t="s">
        <v>187</v>
      </c>
      <c r="I44" s="105">
        <v>16200</v>
      </c>
      <c r="J44" s="103">
        <v>0</v>
      </c>
      <c r="K44" s="103">
        <v>0</v>
      </c>
      <c r="L44" s="103">
        <v>0</v>
      </c>
      <c r="M44" s="16">
        <f>I44+J44+K44+L44</f>
        <v>16200</v>
      </c>
      <c r="N44" s="16">
        <v>31</v>
      </c>
      <c r="O44" s="115">
        <v>0</v>
      </c>
      <c r="P44" s="30">
        <f t="shared" si="58"/>
        <v>16200</v>
      </c>
      <c r="Q44" s="30">
        <f t="shared" si="59"/>
        <v>0</v>
      </c>
      <c r="R44" s="30">
        <f t="shared" si="60"/>
        <v>0</v>
      </c>
      <c r="S44" s="30">
        <f t="shared" si="61"/>
        <v>0</v>
      </c>
      <c r="T44" s="30">
        <f t="shared" si="55"/>
        <v>1850</v>
      </c>
      <c r="U44" s="30">
        <v>0</v>
      </c>
      <c r="V44" s="31">
        <f>U44+T44+S44+R44+Q44+P44</f>
        <v>18050</v>
      </c>
      <c r="W44" s="31">
        <f>IF(P44&gt;15000,15000,P44)</f>
        <v>15000</v>
      </c>
      <c r="X44" s="31">
        <f t="shared" si="52"/>
        <v>18050</v>
      </c>
      <c r="Y44" s="30">
        <f t="shared" si="13"/>
        <v>1800</v>
      </c>
      <c r="Z44" s="30">
        <f t="shared" si="53"/>
        <v>136</v>
      </c>
      <c r="AA44" s="30">
        <v>0</v>
      </c>
      <c r="AB44" s="30">
        <v>0</v>
      </c>
      <c r="AC44" s="30">
        <v>0</v>
      </c>
      <c r="AD44" s="30">
        <f>Y44+Z44+AA44+AB44+AC44</f>
        <v>1936</v>
      </c>
      <c r="AE44" s="30">
        <f>V44-AD44</f>
        <v>16114</v>
      </c>
      <c r="AF44" s="34" t="s">
        <v>86</v>
      </c>
      <c r="AG44" s="170">
        <v>44236</v>
      </c>
      <c r="AH44" s="51"/>
      <c r="AI44" s="115">
        <v>95</v>
      </c>
      <c r="AJ44" s="115">
        <v>0</v>
      </c>
      <c r="AK44" s="16">
        <f t="shared" si="62"/>
        <v>18050</v>
      </c>
      <c r="AL44" s="115">
        <f t="shared" si="57"/>
        <v>0</v>
      </c>
      <c r="AM44" s="116"/>
      <c r="AN44" s="116"/>
      <c r="AO44" s="116"/>
    </row>
    <row r="45" spans="1:41" s="112" customFormat="1" ht="39" customHeight="1">
      <c r="A45" s="13">
        <v>36</v>
      </c>
      <c r="B45" s="118">
        <v>11218</v>
      </c>
      <c r="C45" s="12" t="s">
        <v>188</v>
      </c>
      <c r="D45" s="16" t="s">
        <v>189</v>
      </c>
      <c r="E45" s="128" t="s">
        <v>156</v>
      </c>
      <c r="F45" s="13">
        <v>1320891202</v>
      </c>
      <c r="G45" s="14">
        <v>1244</v>
      </c>
      <c r="H45" s="89" t="s">
        <v>190</v>
      </c>
      <c r="I45" s="105">
        <v>16200</v>
      </c>
      <c r="J45" s="103">
        <v>0</v>
      </c>
      <c r="K45" s="103">
        <v>0</v>
      </c>
      <c r="L45" s="103">
        <v>0</v>
      </c>
      <c r="M45" s="16">
        <f t="shared" si="49"/>
        <v>16200</v>
      </c>
      <c r="N45" s="16">
        <v>31</v>
      </c>
      <c r="O45" s="115">
        <v>0</v>
      </c>
      <c r="P45" s="30">
        <f t="shared" si="58"/>
        <v>16200</v>
      </c>
      <c r="Q45" s="30">
        <f t="shared" si="59"/>
        <v>0</v>
      </c>
      <c r="R45" s="30">
        <f t="shared" si="60"/>
        <v>0</v>
      </c>
      <c r="S45" s="30">
        <f t="shared" si="61"/>
        <v>0</v>
      </c>
      <c r="T45" s="30">
        <f t="shared" si="55"/>
        <v>2230</v>
      </c>
      <c r="U45" s="30">
        <v>0</v>
      </c>
      <c r="V45" s="31">
        <f t="shared" si="50"/>
        <v>18430</v>
      </c>
      <c r="W45" s="31">
        <f t="shared" si="51"/>
        <v>15000</v>
      </c>
      <c r="X45" s="31">
        <f t="shared" si="52"/>
        <v>18430</v>
      </c>
      <c r="Y45" s="30">
        <f t="shared" si="13"/>
        <v>1800</v>
      </c>
      <c r="Z45" s="30">
        <f t="shared" si="53"/>
        <v>139</v>
      </c>
      <c r="AA45" s="30">
        <v>0</v>
      </c>
      <c r="AB45" s="30">
        <v>0</v>
      </c>
      <c r="AC45" s="30">
        <v>0</v>
      </c>
      <c r="AD45" s="30">
        <f t="shared" si="56"/>
        <v>1939</v>
      </c>
      <c r="AE45" s="30">
        <f t="shared" si="54"/>
        <v>16491</v>
      </c>
      <c r="AF45" s="34" t="s">
        <v>86</v>
      </c>
      <c r="AG45" s="170">
        <v>44236</v>
      </c>
      <c r="AH45" s="51"/>
      <c r="AI45" s="115">
        <v>97</v>
      </c>
      <c r="AJ45" s="115">
        <v>0</v>
      </c>
      <c r="AK45" s="16">
        <f t="shared" si="62"/>
        <v>18430</v>
      </c>
      <c r="AL45" s="115">
        <f t="shared" si="57"/>
        <v>0</v>
      </c>
      <c r="AM45" s="116"/>
      <c r="AN45" s="116"/>
      <c r="AO45" s="116"/>
    </row>
    <row r="46" spans="1:41" s="41" customFormat="1" ht="39" customHeight="1">
      <c r="A46" s="152">
        <v>37</v>
      </c>
      <c r="B46" s="16">
        <v>11229</v>
      </c>
      <c r="C46" s="12" t="s">
        <v>49</v>
      </c>
      <c r="D46" s="12" t="s">
        <v>50</v>
      </c>
      <c r="E46" s="22" t="s">
        <v>51</v>
      </c>
      <c r="F46" s="203">
        <v>6914103453</v>
      </c>
      <c r="G46" s="14">
        <v>1255</v>
      </c>
      <c r="H46" s="89" t="s">
        <v>52</v>
      </c>
      <c r="I46" s="105">
        <v>16640</v>
      </c>
      <c r="J46" s="103">
        <v>0</v>
      </c>
      <c r="K46" s="103">
        <v>0</v>
      </c>
      <c r="L46" s="103">
        <v>0</v>
      </c>
      <c r="M46" s="16">
        <f t="shared" si="49"/>
        <v>16640</v>
      </c>
      <c r="N46" s="16">
        <v>31</v>
      </c>
      <c r="O46" s="16">
        <v>0</v>
      </c>
      <c r="P46" s="30">
        <f>ROUND(I46/31*N46,0)</f>
        <v>16640</v>
      </c>
      <c r="Q46" s="30">
        <f>ROUND(J46/31*N46,0)</f>
        <v>0</v>
      </c>
      <c r="R46" s="30">
        <f>ROUND(K46/31*N46,0)</f>
        <v>0</v>
      </c>
      <c r="S46" s="30">
        <f t="shared" ref="S46:S54" si="63">O46*160</f>
        <v>0</v>
      </c>
      <c r="T46" s="30">
        <f>ROUND(L46/31*N46,0)</f>
        <v>0</v>
      </c>
      <c r="U46" s="30">
        <v>0</v>
      </c>
      <c r="V46" s="31">
        <f t="shared" si="50"/>
        <v>16640</v>
      </c>
      <c r="W46" s="31">
        <f t="shared" si="51"/>
        <v>15000</v>
      </c>
      <c r="X46" s="31">
        <f t="shared" si="52"/>
        <v>16640</v>
      </c>
      <c r="Y46" s="30">
        <f t="shared" si="13"/>
        <v>1800</v>
      </c>
      <c r="Z46" s="30">
        <f t="shared" si="53"/>
        <v>125</v>
      </c>
      <c r="AA46" s="30">
        <v>0</v>
      </c>
      <c r="AB46" s="30">
        <v>0</v>
      </c>
      <c r="AC46" s="30">
        <v>0</v>
      </c>
      <c r="AD46" s="30">
        <f>+AC46+AB46+AA46+Z46+Y46</f>
        <v>1925</v>
      </c>
      <c r="AE46" s="30">
        <f t="shared" si="54"/>
        <v>14715</v>
      </c>
      <c r="AF46" s="34" t="s">
        <v>86</v>
      </c>
      <c r="AG46" s="35">
        <v>44242</v>
      </c>
    </row>
    <row r="47" spans="1:41" s="41" customFormat="1" ht="39" customHeight="1">
      <c r="A47" s="152">
        <v>38</v>
      </c>
      <c r="B47" s="16">
        <v>11261</v>
      </c>
      <c r="C47" s="12" t="s">
        <v>53</v>
      </c>
      <c r="D47" s="16" t="s">
        <v>54</v>
      </c>
      <c r="E47" s="22" t="s">
        <v>51</v>
      </c>
      <c r="F47" s="13">
        <v>1114594049</v>
      </c>
      <c r="G47" s="14">
        <v>1287</v>
      </c>
      <c r="H47" s="89" t="s">
        <v>55</v>
      </c>
      <c r="I47" s="105">
        <v>16640</v>
      </c>
      <c r="J47" s="103">
        <v>0</v>
      </c>
      <c r="K47" s="103">
        <v>0</v>
      </c>
      <c r="L47" s="103">
        <v>0</v>
      </c>
      <c r="M47" s="16">
        <f t="shared" si="49"/>
        <v>16640</v>
      </c>
      <c r="N47" s="16">
        <v>31</v>
      </c>
      <c r="O47" s="16">
        <v>0</v>
      </c>
      <c r="P47" s="30">
        <f t="shared" ref="P47:P62" si="64">ROUND(I47/31*N47,0)</f>
        <v>16640</v>
      </c>
      <c r="Q47" s="30">
        <f t="shared" ref="Q47:Q62" si="65">ROUND(J47/31*N47,0)</f>
        <v>0</v>
      </c>
      <c r="R47" s="30">
        <f t="shared" ref="R47:R62" si="66">ROUND(K47/31*N47,0)</f>
        <v>0</v>
      </c>
      <c r="S47" s="30">
        <f t="shared" si="63"/>
        <v>0</v>
      </c>
      <c r="T47" s="30">
        <f t="shared" ref="T47:T62" si="67">ROUND(L47/31*N47,0)</f>
        <v>0</v>
      </c>
      <c r="U47" s="30">
        <v>0</v>
      </c>
      <c r="V47" s="31">
        <f t="shared" si="50"/>
        <v>16640</v>
      </c>
      <c r="W47" s="31">
        <f t="shared" si="51"/>
        <v>15000</v>
      </c>
      <c r="X47" s="31">
        <f t="shared" si="52"/>
        <v>16640</v>
      </c>
      <c r="Y47" s="30">
        <f t="shared" si="13"/>
        <v>1800</v>
      </c>
      <c r="Z47" s="30">
        <f t="shared" si="53"/>
        <v>125</v>
      </c>
      <c r="AA47" s="30">
        <v>0</v>
      </c>
      <c r="AB47" s="30">
        <v>0</v>
      </c>
      <c r="AC47" s="30">
        <v>0</v>
      </c>
      <c r="AD47" s="30">
        <f>+AC47+AB47+AA47+Z47+Y47</f>
        <v>1925</v>
      </c>
      <c r="AE47" s="30">
        <f t="shared" si="54"/>
        <v>14715</v>
      </c>
      <c r="AF47" s="34" t="s">
        <v>86</v>
      </c>
      <c r="AG47" s="35">
        <v>44242</v>
      </c>
    </row>
    <row r="48" spans="1:41" s="112" customFormat="1" ht="39" customHeight="1">
      <c r="A48" s="13">
        <v>39</v>
      </c>
      <c r="B48" s="21">
        <v>12587</v>
      </c>
      <c r="C48" s="23" t="s">
        <v>56</v>
      </c>
      <c r="D48" s="130" t="s">
        <v>57</v>
      </c>
      <c r="E48" s="22" t="s">
        <v>58</v>
      </c>
      <c r="F48" s="115">
        <v>1115250398</v>
      </c>
      <c r="G48" s="14">
        <v>11616</v>
      </c>
      <c r="H48" s="114" t="s">
        <v>59</v>
      </c>
      <c r="I48" s="105">
        <v>16640</v>
      </c>
      <c r="J48" s="103">
        <v>0</v>
      </c>
      <c r="K48" s="103">
        <v>0</v>
      </c>
      <c r="L48" s="103">
        <v>0</v>
      </c>
      <c r="M48" s="16">
        <f>I48+J48+K48+L48</f>
        <v>16640</v>
      </c>
      <c r="N48" s="16">
        <v>31</v>
      </c>
      <c r="O48" s="115">
        <v>0</v>
      </c>
      <c r="P48" s="30">
        <f t="shared" si="64"/>
        <v>16640</v>
      </c>
      <c r="Q48" s="30">
        <f t="shared" si="65"/>
        <v>0</v>
      </c>
      <c r="R48" s="30">
        <f t="shared" si="66"/>
        <v>0</v>
      </c>
      <c r="S48" s="30">
        <f t="shared" si="63"/>
        <v>0</v>
      </c>
      <c r="T48" s="30">
        <f t="shared" si="67"/>
        <v>0</v>
      </c>
      <c r="U48" s="30">
        <v>0</v>
      </c>
      <c r="V48" s="31">
        <f>U48+T48+S48+R48+Q48+P48</f>
        <v>16640</v>
      </c>
      <c r="W48" s="31">
        <f>IF(P48&gt;15000,15000,P48)</f>
        <v>15000</v>
      </c>
      <c r="X48" s="31">
        <f t="shared" si="52"/>
        <v>16640</v>
      </c>
      <c r="Y48" s="30">
        <f t="shared" si="13"/>
        <v>1800</v>
      </c>
      <c r="Z48" s="30">
        <f t="shared" si="53"/>
        <v>125</v>
      </c>
      <c r="AA48" s="30">
        <v>0</v>
      </c>
      <c r="AB48" s="30">
        <v>0</v>
      </c>
      <c r="AC48" s="30">
        <v>0</v>
      </c>
      <c r="AD48" s="30">
        <f t="shared" ref="AD48:AD54" si="68">Y48+Z48+AA48+AB48+AC48</f>
        <v>1925</v>
      </c>
      <c r="AE48" s="30">
        <f>V48-AD48</f>
        <v>14715</v>
      </c>
      <c r="AF48" s="34" t="s">
        <v>86</v>
      </c>
      <c r="AG48" s="35">
        <v>44242</v>
      </c>
      <c r="AH48" s="41"/>
      <c r="AI48" s="54"/>
    </row>
    <row r="49" spans="1:40" s="41" customFormat="1" ht="39" customHeight="1">
      <c r="A49" s="152">
        <v>40</v>
      </c>
      <c r="B49" s="75">
        <v>12803</v>
      </c>
      <c r="C49" s="23" t="s">
        <v>224</v>
      </c>
      <c r="D49" s="45" t="s">
        <v>225</v>
      </c>
      <c r="E49" s="22" t="s">
        <v>58</v>
      </c>
      <c r="F49" s="113">
        <v>1115625433</v>
      </c>
      <c r="G49" s="152">
        <v>11832</v>
      </c>
      <c r="H49" s="148" t="s">
        <v>226</v>
      </c>
      <c r="I49" s="105">
        <v>16640</v>
      </c>
      <c r="J49" s="103">
        <v>0</v>
      </c>
      <c r="K49" s="103">
        <v>0</v>
      </c>
      <c r="L49" s="103">
        <v>0</v>
      </c>
      <c r="M49" s="16">
        <f>I49+J49+K49+L49</f>
        <v>16640</v>
      </c>
      <c r="N49" s="16">
        <v>31</v>
      </c>
      <c r="O49" s="115">
        <v>0</v>
      </c>
      <c r="P49" s="30">
        <f>ROUND(I49/31*N49,0)</f>
        <v>16640</v>
      </c>
      <c r="Q49" s="30">
        <f>ROUND(J49/31*N49,0)</f>
        <v>0</v>
      </c>
      <c r="R49" s="30">
        <f>ROUND(K49/31*N49,0)</f>
        <v>0</v>
      </c>
      <c r="S49" s="30">
        <f>O49*160</f>
        <v>0</v>
      </c>
      <c r="T49" s="30">
        <f>ROUND(L49/31*N49,0)</f>
        <v>0</v>
      </c>
      <c r="U49" s="30">
        <v>0</v>
      </c>
      <c r="V49" s="31">
        <f>U49+T49+S49+R49+Q49+P49</f>
        <v>16640</v>
      </c>
      <c r="W49" s="31">
        <f t="shared" ref="W49" si="69">IF(P49&gt;15000,15000,P49)</f>
        <v>15000</v>
      </c>
      <c r="X49" s="31">
        <f>V49</f>
        <v>16640</v>
      </c>
      <c r="Y49" s="30">
        <f>ROUND(W49*12%,0)</f>
        <v>1800</v>
      </c>
      <c r="Z49" s="30">
        <f>CEILING(X49*0.75%,1)</f>
        <v>125</v>
      </c>
      <c r="AA49" s="30">
        <v>0</v>
      </c>
      <c r="AB49" s="30">
        <v>0</v>
      </c>
      <c r="AC49" s="30">
        <v>0</v>
      </c>
      <c r="AD49" s="30">
        <f t="shared" si="68"/>
        <v>1925</v>
      </c>
      <c r="AE49" s="30">
        <f>V49-AD49</f>
        <v>14715</v>
      </c>
      <c r="AF49" s="34" t="s">
        <v>86</v>
      </c>
      <c r="AG49" s="35">
        <v>44242</v>
      </c>
      <c r="AH49" s="183"/>
    </row>
    <row r="50" spans="1:40" s="112" customFormat="1" ht="39" customHeight="1">
      <c r="A50" s="152">
        <v>41</v>
      </c>
      <c r="B50" s="16">
        <v>11200</v>
      </c>
      <c r="C50" s="12" t="s">
        <v>60</v>
      </c>
      <c r="D50" s="16" t="s">
        <v>54</v>
      </c>
      <c r="E50" s="22" t="s">
        <v>51</v>
      </c>
      <c r="F50" s="12">
        <v>1320952055</v>
      </c>
      <c r="G50" s="14">
        <v>1226</v>
      </c>
      <c r="H50" s="89" t="s">
        <v>61</v>
      </c>
      <c r="I50" s="105">
        <v>16640</v>
      </c>
      <c r="J50" s="103">
        <v>0</v>
      </c>
      <c r="K50" s="103">
        <v>0</v>
      </c>
      <c r="L50" s="103">
        <v>0</v>
      </c>
      <c r="M50" s="16">
        <f t="shared" si="49"/>
        <v>16640</v>
      </c>
      <c r="N50" s="16">
        <v>31</v>
      </c>
      <c r="O50" s="115">
        <v>0</v>
      </c>
      <c r="P50" s="30">
        <f t="shared" si="64"/>
        <v>16640</v>
      </c>
      <c r="Q50" s="30">
        <f t="shared" si="65"/>
        <v>0</v>
      </c>
      <c r="R50" s="30">
        <f t="shared" si="66"/>
        <v>0</v>
      </c>
      <c r="S50" s="30">
        <f t="shared" si="63"/>
        <v>0</v>
      </c>
      <c r="T50" s="30">
        <f t="shared" si="67"/>
        <v>0</v>
      </c>
      <c r="U50" s="30">
        <v>0</v>
      </c>
      <c r="V50" s="31">
        <f t="shared" si="50"/>
        <v>16640</v>
      </c>
      <c r="W50" s="31">
        <f t="shared" si="51"/>
        <v>15000</v>
      </c>
      <c r="X50" s="31">
        <f t="shared" si="52"/>
        <v>16640</v>
      </c>
      <c r="Y50" s="30">
        <f t="shared" si="13"/>
        <v>1800</v>
      </c>
      <c r="Z50" s="30">
        <f t="shared" si="53"/>
        <v>125</v>
      </c>
      <c r="AA50" s="30">
        <v>0</v>
      </c>
      <c r="AB50" s="30">
        <v>0</v>
      </c>
      <c r="AC50" s="30">
        <v>0</v>
      </c>
      <c r="AD50" s="30">
        <f t="shared" si="68"/>
        <v>1925</v>
      </c>
      <c r="AE50" s="30">
        <f t="shared" si="54"/>
        <v>14715</v>
      </c>
      <c r="AF50" s="34" t="s">
        <v>86</v>
      </c>
      <c r="AG50" s="35">
        <v>44242</v>
      </c>
      <c r="AH50" s="41"/>
      <c r="AI50" s="116"/>
      <c r="AJ50" s="53"/>
      <c r="AK50" s="116"/>
    </row>
    <row r="51" spans="1:40" s="112" customFormat="1" ht="37.950000000000003" customHeight="1">
      <c r="A51" s="13">
        <v>42</v>
      </c>
      <c r="B51" s="21">
        <v>12705</v>
      </c>
      <c r="C51" s="12" t="s">
        <v>62</v>
      </c>
      <c r="D51" s="129" t="s">
        <v>63</v>
      </c>
      <c r="E51" s="22" t="s">
        <v>58</v>
      </c>
      <c r="F51" s="115">
        <v>2014239121</v>
      </c>
      <c r="G51" s="14">
        <v>11734</v>
      </c>
      <c r="H51" s="126" t="s">
        <v>64</v>
      </c>
      <c r="I51" s="105">
        <v>16640</v>
      </c>
      <c r="J51" s="103">
        <v>0</v>
      </c>
      <c r="K51" s="103">
        <v>0</v>
      </c>
      <c r="L51" s="103">
        <v>0</v>
      </c>
      <c r="M51" s="16">
        <f>I51+J51+K51+L51</f>
        <v>16640</v>
      </c>
      <c r="N51" s="16">
        <v>31</v>
      </c>
      <c r="O51" s="115">
        <v>0</v>
      </c>
      <c r="P51" s="30">
        <f t="shared" si="64"/>
        <v>16640</v>
      </c>
      <c r="Q51" s="30">
        <f t="shared" si="65"/>
        <v>0</v>
      </c>
      <c r="R51" s="30">
        <f t="shared" si="66"/>
        <v>0</v>
      </c>
      <c r="S51" s="30">
        <f t="shared" si="63"/>
        <v>0</v>
      </c>
      <c r="T51" s="30">
        <f t="shared" si="67"/>
        <v>0</v>
      </c>
      <c r="U51" s="30">
        <v>0</v>
      </c>
      <c r="V51" s="31">
        <f t="shared" si="50"/>
        <v>16640</v>
      </c>
      <c r="W51" s="31">
        <f t="shared" si="51"/>
        <v>15000</v>
      </c>
      <c r="X51" s="31">
        <f t="shared" si="52"/>
        <v>16640</v>
      </c>
      <c r="Y51" s="30">
        <f t="shared" si="13"/>
        <v>1800</v>
      </c>
      <c r="Z51" s="30">
        <f t="shared" si="53"/>
        <v>125</v>
      </c>
      <c r="AA51" s="30">
        <v>0</v>
      </c>
      <c r="AB51" s="30">
        <v>0</v>
      </c>
      <c r="AC51" s="30">
        <v>0</v>
      </c>
      <c r="AD51" s="30">
        <f t="shared" si="68"/>
        <v>1925</v>
      </c>
      <c r="AE51" s="30">
        <f t="shared" si="54"/>
        <v>14715</v>
      </c>
      <c r="AF51" s="34" t="s">
        <v>86</v>
      </c>
      <c r="AG51" s="35">
        <v>44242</v>
      </c>
      <c r="AI51" s="54"/>
    </row>
    <row r="52" spans="1:40" s="135" customFormat="1" ht="39" customHeight="1">
      <c r="A52" s="152">
        <v>43</v>
      </c>
      <c r="B52" s="109">
        <v>12779</v>
      </c>
      <c r="C52" s="23" t="s">
        <v>65</v>
      </c>
      <c r="D52" s="23" t="s">
        <v>66</v>
      </c>
      <c r="E52" s="22" t="s">
        <v>58</v>
      </c>
      <c r="F52" s="136">
        <v>1115572542</v>
      </c>
      <c r="G52" s="14">
        <v>11808</v>
      </c>
      <c r="H52" s="126" t="s">
        <v>67</v>
      </c>
      <c r="I52" s="105">
        <v>16640</v>
      </c>
      <c r="J52" s="103">
        <v>0</v>
      </c>
      <c r="K52" s="103">
        <v>0</v>
      </c>
      <c r="L52" s="103">
        <v>0</v>
      </c>
      <c r="M52" s="16">
        <f>I52+J52+K52+L52</f>
        <v>16640</v>
      </c>
      <c r="N52" s="16">
        <v>31</v>
      </c>
      <c r="O52" s="115">
        <v>0</v>
      </c>
      <c r="P52" s="30">
        <f t="shared" si="64"/>
        <v>16640</v>
      </c>
      <c r="Q52" s="30">
        <f t="shared" si="65"/>
        <v>0</v>
      </c>
      <c r="R52" s="30">
        <f t="shared" si="66"/>
        <v>0</v>
      </c>
      <c r="S52" s="30">
        <f t="shared" si="63"/>
        <v>0</v>
      </c>
      <c r="T52" s="30">
        <f t="shared" si="67"/>
        <v>0</v>
      </c>
      <c r="U52" s="30">
        <v>0</v>
      </c>
      <c r="V52" s="111">
        <f>U52+T52+S52+R52+Q52+P52</f>
        <v>16640</v>
      </c>
      <c r="W52" s="111">
        <f>IF(P52&gt;15000,15000,P52)</f>
        <v>15000</v>
      </c>
      <c r="X52" s="31">
        <f t="shared" si="52"/>
        <v>16640</v>
      </c>
      <c r="Y52" s="30">
        <f t="shared" si="13"/>
        <v>1800</v>
      </c>
      <c r="Z52" s="30">
        <f>CEILING(X52*0.75%,1)</f>
        <v>125</v>
      </c>
      <c r="AA52" s="30">
        <v>0</v>
      </c>
      <c r="AB52" s="30">
        <v>0</v>
      </c>
      <c r="AC52" s="110">
        <v>0</v>
      </c>
      <c r="AD52" s="110">
        <f t="shared" si="68"/>
        <v>1925</v>
      </c>
      <c r="AE52" s="110">
        <f>V52-AD52</f>
        <v>14715</v>
      </c>
      <c r="AF52" s="34" t="s">
        <v>86</v>
      </c>
      <c r="AG52" s="35">
        <v>44242</v>
      </c>
    </row>
    <row r="53" spans="1:40" s="135" customFormat="1" ht="39" customHeight="1">
      <c r="A53" s="152">
        <v>44</v>
      </c>
      <c r="B53" s="109">
        <v>12782</v>
      </c>
      <c r="C53" s="23" t="s">
        <v>68</v>
      </c>
      <c r="D53" s="23" t="s">
        <v>69</v>
      </c>
      <c r="E53" s="22" t="s">
        <v>58</v>
      </c>
      <c r="F53" s="136">
        <v>1115578316</v>
      </c>
      <c r="G53" s="14">
        <v>11811</v>
      </c>
      <c r="H53" s="126" t="s">
        <v>70</v>
      </c>
      <c r="I53" s="105">
        <v>16640</v>
      </c>
      <c r="J53" s="103">
        <v>0</v>
      </c>
      <c r="K53" s="103">
        <v>0</v>
      </c>
      <c r="L53" s="103">
        <v>0</v>
      </c>
      <c r="M53" s="16">
        <f>I53+J53+K53+L53</f>
        <v>16640</v>
      </c>
      <c r="N53" s="16">
        <v>31</v>
      </c>
      <c r="O53" s="115">
        <v>0</v>
      </c>
      <c r="P53" s="30">
        <f t="shared" si="64"/>
        <v>16640</v>
      </c>
      <c r="Q53" s="30">
        <f t="shared" si="65"/>
        <v>0</v>
      </c>
      <c r="R53" s="30">
        <f t="shared" si="66"/>
        <v>0</v>
      </c>
      <c r="S53" s="30">
        <f t="shared" si="63"/>
        <v>0</v>
      </c>
      <c r="T53" s="30">
        <f t="shared" si="67"/>
        <v>0</v>
      </c>
      <c r="U53" s="30">
        <v>0</v>
      </c>
      <c r="V53" s="111">
        <f>U53+T53+S53+R53+Q53+P53</f>
        <v>16640</v>
      </c>
      <c r="W53" s="111">
        <f>IF(P53&gt;15000,15000,P53)</f>
        <v>15000</v>
      </c>
      <c r="X53" s="31">
        <f t="shared" si="52"/>
        <v>16640</v>
      </c>
      <c r="Y53" s="30">
        <f t="shared" si="13"/>
        <v>1800</v>
      </c>
      <c r="Z53" s="30">
        <f>CEILING(X53*0.75%,1)</f>
        <v>125</v>
      </c>
      <c r="AA53" s="30">
        <v>0</v>
      </c>
      <c r="AB53" s="30">
        <v>0</v>
      </c>
      <c r="AC53" s="110">
        <v>0</v>
      </c>
      <c r="AD53" s="110">
        <f>Y53+Z53+AA53+AB53+AC53</f>
        <v>1925</v>
      </c>
      <c r="AE53" s="110">
        <f>V53-AD53</f>
        <v>14715</v>
      </c>
      <c r="AF53" s="34" t="s">
        <v>86</v>
      </c>
      <c r="AG53" s="35">
        <v>44242</v>
      </c>
    </row>
    <row r="54" spans="1:40" s="112" customFormat="1" ht="39" customHeight="1">
      <c r="A54" s="13">
        <v>45</v>
      </c>
      <c r="B54" s="21">
        <v>12558</v>
      </c>
      <c r="C54" s="23" t="s">
        <v>71</v>
      </c>
      <c r="D54" s="130" t="s">
        <v>72</v>
      </c>
      <c r="E54" s="22" t="s">
        <v>51</v>
      </c>
      <c r="F54" s="16">
        <v>1115208461</v>
      </c>
      <c r="G54" s="14">
        <v>11587</v>
      </c>
      <c r="H54" s="114" t="s">
        <v>73</v>
      </c>
      <c r="I54" s="105">
        <v>21632</v>
      </c>
      <c r="J54" s="103">
        <v>0</v>
      </c>
      <c r="K54" s="103">
        <v>0</v>
      </c>
      <c r="L54" s="103">
        <v>0</v>
      </c>
      <c r="M54" s="16">
        <f t="shared" si="49"/>
        <v>21632</v>
      </c>
      <c r="N54" s="16">
        <v>31</v>
      </c>
      <c r="O54" s="16">
        <v>0</v>
      </c>
      <c r="P54" s="30">
        <f t="shared" si="64"/>
        <v>21632</v>
      </c>
      <c r="Q54" s="30">
        <f t="shared" si="65"/>
        <v>0</v>
      </c>
      <c r="R54" s="30">
        <f t="shared" si="66"/>
        <v>0</v>
      </c>
      <c r="S54" s="30">
        <f t="shared" si="63"/>
        <v>0</v>
      </c>
      <c r="T54" s="30">
        <f t="shared" si="67"/>
        <v>0</v>
      </c>
      <c r="U54" s="30">
        <v>0</v>
      </c>
      <c r="V54" s="31">
        <f t="shared" si="50"/>
        <v>21632</v>
      </c>
      <c r="W54" s="31">
        <f t="shared" si="51"/>
        <v>15000</v>
      </c>
      <c r="X54" s="31">
        <f t="shared" ref="X54:X59" si="70">IF(V54&gt;21000, 21000,V54)</f>
        <v>21000</v>
      </c>
      <c r="Y54" s="30">
        <f t="shared" si="13"/>
        <v>1800</v>
      </c>
      <c r="Z54" s="30">
        <f t="shared" si="53"/>
        <v>158</v>
      </c>
      <c r="AA54" s="30">
        <v>0</v>
      </c>
      <c r="AB54" s="30">
        <v>0</v>
      </c>
      <c r="AC54" s="30">
        <v>0</v>
      </c>
      <c r="AD54" s="30">
        <f t="shared" si="68"/>
        <v>1958</v>
      </c>
      <c r="AE54" s="30">
        <f t="shared" si="54"/>
        <v>19674</v>
      </c>
      <c r="AF54" s="34" t="s">
        <v>86</v>
      </c>
      <c r="AG54" s="35">
        <v>44242</v>
      </c>
      <c r="AH54" s="41"/>
      <c r="AI54" s="54"/>
    </row>
    <row r="55" spans="1:40" s="112" customFormat="1" ht="39" customHeight="1">
      <c r="A55" s="152">
        <v>46</v>
      </c>
      <c r="B55" s="131">
        <v>11254</v>
      </c>
      <c r="C55" s="12" t="s">
        <v>191</v>
      </c>
      <c r="D55" s="16" t="s">
        <v>192</v>
      </c>
      <c r="E55" s="22" t="s">
        <v>58</v>
      </c>
      <c r="F55" s="13">
        <v>1114573256</v>
      </c>
      <c r="G55" s="14">
        <v>1280</v>
      </c>
      <c r="H55" s="89" t="s">
        <v>193</v>
      </c>
      <c r="I55" s="105">
        <v>16350</v>
      </c>
      <c r="J55" s="103">
        <v>0</v>
      </c>
      <c r="K55" s="103">
        <v>0</v>
      </c>
      <c r="L55" s="103">
        <v>0</v>
      </c>
      <c r="M55" s="16">
        <f t="shared" si="49"/>
        <v>16350</v>
      </c>
      <c r="N55" s="16">
        <v>31</v>
      </c>
      <c r="O55" s="115">
        <v>32</v>
      </c>
      <c r="P55" s="30">
        <f t="shared" si="64"/>
        <v>16350</v>
      </c>
      <c r="Q55" s="30">
        <f t="shared" si="65"/>
        <v>0</v>
      </c>
      <c r="R55" s="30">
        <f t="shared" si="66"/>
        <v>0</v>
      </c>
      <c r="S55" s="30">
        <f>O55*150</f>
        <v>4800</v>
      </c>
      <c r="T55" s="30">
        <f t="shared" si="67"/>
        <v>0</v>
      </c>
      <c r="U55" s="30">
        <v>0</v>
      </c>
      <c r="V55" s="31">
        <f t="shared" si="50"/>
        <v>21150</v>
      </c>
      <c r="W55" s="31">
        <f t="shared" si="51"/>
        <v>15000</v>
      </c>
      <c r="X55" s="31">
        <f t="shared" si="70"/>
        <v>21000</v>
      </c>
      <c r="Y55" s="30">
        <f t="shared" si="13"/>
        <v>1800</v>
      </c>
      <c r="Z55" s="30">
        <f t="shared" si="53"/>
        <v>158</v>
      </c>
      <c r="AA55" s="30">
        <v>0</v>
      </c>
      <c r="AB55" s="30">
        <v>7000</v>
      </c>
      <c r="AC55" s="30">
        <v>0</v>
      </c>
      <c r="AD55" s="30">
        <f t="shared" ref="AD55:AD61" si="71">+AC55+AB55+AA55+Z55+Y55</f>
        <v>8958</v>
      </c>
      <c r="AE55" s="30">
        <f t="shared" si="54"/>
        <v>12192</v>
      </c>
      <c r="AF55" s="34" t="s">
        <v>86</v>
      </c>
      <c r="AG55" s="35"/>
    </row>
    <row r="56" spans="1:40" s="112" customFormat="1" ht="38.4" customHeight="1">
      <c r="A56" s="152">
        <v>47</v>
      </c>
      <c r="B56" s="16">
        <v>11193</v>
      </c>
      <c r="C56" s="12" t="s">
        <v>194</v>
      </c>
      <c r="D56" s="12" t="s">
        <v>195</v>
      </c>
      <c r="E56" s="22" t="s">
        <v>58</v>
      </c>
      <c r="F56" s="12">
        <v>1314375741</v>
      </c>
      <c r="G56" s="14">
        <v>1219</v>
      </c>
      <c r="H56" s="89" t="s">
        <v>196</v>
      </c>
      <c r="I56" s="105">
        <v>16350</v>
      </c>
      <c r="J56" s="103">
        <v>0</v>
      </c>
      <c r="K56" s="103">
        <v>0</v>
      </c>
      <c r="L56" s="103">
        <v>0</v>
      </c>
      <c r="M56" s="16">
        <f t="shared" si="49"/>
        <v>16350</v>
      </c>
      <c r="N56" s="16">
        <v>31</v>
      </c>
      <c r="O56" s="115">
        <v>32</v>
      </c>
      <c r="P56" s="30">
        <f t="shared" si="64"/>
        <v>16350</v>
      </c>
      <c r="Q56" s="30">
        <f t="shared" si="65"/>
        <v>0</v>
      </c>
      <c r="R56" s="30">
        <f t="shared" si="66"/>
        <v>0</v>
      </c>
      <c r="S56" s="30">
        <f>O56*150</f>
        <v>4800</v>
      </c>
      <c r="T56" s="30">
        <f t="shared" si="67"/>
        <v>0</v>
      </c>
      <c r="U56" s="30">
        <v>0</v>
      </c>
      <c r="V56" s="31">
        <f t="shared" si="50"/>
        <v>21150</v>
      </c>
      <c r="W56" s="31">
        <f t="shared" si="51"/>
        <v>15000</v>
      </c>
      <c r="X56" s="31">
        <f t="shared" si="70"/>
        <v>21000</v>
      </c>
      <c r="Y56" s="30">
        <f t="shared" si="13"/>
        <v>1800</v>
      </c>
      <c r="Z56" s="30">
        <f t="shared" si="53"/>
        <v>158</v>
      </c>
      <c r="AA56" s="30">
        <v>0</v>
      </c>
      <c r="AB56" s="30">
        <v>7000</v>
      </c>
      <c r="AC56" s="30">
        <v>0</v>
      </c>
      <c r="AD56" s="30">
        <f t="shared" si="71"/>
        <v>8958</v>
      </c>
      <c r="AE56" s="30">
        <f t="shared" si="54"/>
        <v>12192</v>
      </c>
      <c r="AF56" s="34" t="s">
        <v>86</v>
      </c>
      <c r="AG56" s="35"/>
    </row>
    <row r="57" spans="1:40" s="135" customFormat="1" ht="39" customHeight="1">
      <c r="A57" s="13">
        <v>48</v>
      </c>
      <c r="B57" s="16">
        <v>11207</v>
      </c>
      <c r="C57" s="12" t="s">
        <v>287</v>
      </c>
      <c r="D57" s="12" t="s">
        <v>288</v>
      </c>
      <c r="E57" s="22" t="s">
        <v>58</v>
      </c>
      <c r="F57" s="12">
        <v>1321200427</v>
      </c>
      <c r="G57" s="14">
        <v>1233</v>
      </c>
      <c r="H57" s="89" t="s">
        <v>289</v>
      </c>
      <c r="I57" s="105">
        <v>16350</v>
      </c>
      <c r="J57" s="103">
        <v>0</v>
      </c>
      <c r="K57" s="103">
        <v>0</v>
      </c>
      <c r="L57" s="103">
        <v>0</v>
      </c>
      <c r="M57" s="16">
        <f t="shared" si="49"/>
        <v>16350</v>
      </c>
      <c r="N57" s="16">
        <v>31</v>
      </c>
      <c r="O57" s="115">
        <v>32</v>
      </c>
      <c r="P57" s="30">
        <f t="shared" si="64"/>
        <v>16350</v>
      </c>
      <c r="Q57" s="30">
        <f t="shared" si="65"/>
        <v>0</v>
      </c>
      <c r="R57" s="30">
        <f t="shared" si="66"/>
        <v>0</v>
      </c>
      <c r="S57" s="30">
        <f>O57*150</f>
        <v>4800</v>
      </c>
      <c r="T57" s="30">
        <f t="shared" si="67"/>
        <v>0</v>
      </c>
      <c r="U57" s="30">
        <v>0</v>
      </c>
      <c r="V57" s="111">
        <f t="shared" si="50"/>
        <v>21150</v>
      </c>
      <c r="W57" s="111">
        <f t="shared" si="51"/>
        <v>15000</v>
      </c>
      <c r="X57" s="31">
        <f t="shared" si="70"/>
        <v>21000</v>
      </c>
      <c r="Y57" s="30">
        <f t="shared" si="13"/>
        <v>1800</v>
      </c>
      <c r="Z57" s="30">
        <f t="shared" si="53"/>
        <v>158</v>
      </c>
      <c r="AA57" s="30">
        <v>0</v>
      </c>
      <c r="AB57" s="30">
        <v>7000</v>
      </c>
      <c r="AC57" s="110">
        <v>0</v>
      </c>
      <c r="AD57" s="30">
        <f t="shared" si="71"/>
        <v>8958</v>
      </c>
      <c r="AE57" s="110">
        <f t="shared" si="54"/>
        <v>12192</v>
      </c>
      <c r="AF57" s="34" t="s">
        <v>86</v>
      </c>
      <c r="AG57" s="35"/>
    </row>
    <row r="58" spans="1:40" s="41" customFormat="1" ht="39" customHeight="1">
      <c r="A58" s="152">
        <v>49</v>
      </c>
      <c r="B58" s="16">
        <v>11202</v>
      </c>
      <c r="C58" s="199" t="s">
        <v>200</v>
      </c>
      <c r="D58" s="12" t="s">
        <v>201</v>
      </c>
      <c r="E58" s="22" t="s">
        <v>58</v>
      </c>
      <c r="F58" s="12">
        <v>1321124332</v>
      </c>
      <c r="G58" s="14">
        <v>1228</v>
      </c>
      <c r="H58" s="89" t="s">
        <v>202</v>
      </c>
      <c r="I58" s="105">
        <v>16350</v>
      </c>
      <c r="J58" s="103">
        <v>0</v>
      </c>
      <c r="K58" s="103">
        <v>0</v>
      </c>
      <c r="L58" s="103">
        <v>0</v>
      </c>
      <c r="M58" s="16">
        <f t="shared" si="49"/>
        <v>16350</v>
      </c>
      <c r="N58" s="16">
        <v>31</v>
      </c>
      <c r="O58" s="115">
        <v>50</v>
      </c>
      <c r="P58" s="30">
        <f t="shared" si="64"/>
        <v>16350</v>
      </c>
      <c r="Q58" s="30">
        <f t="shared" si="65"/>
        <v>0</v>
      </c>
      <c r="R58" s="30">
        <f t="shared" si="66"/>
        <v>0</v>
      </c>
      <c r="S58" s="30">
        <f>O58*150</f>
        <v>7500</v>
      </c>
      <c r="T58" s="30">
        <f t="shared" si="67"/>
        <v>0</v>
      </c>
      <c r="U58" s="30">
        <v>0</v>
      </c>
      <c r="V58" s="31">
        <f t="shared" si="50"/>
        <v>23850</v>
      </c>
      <c r="W58" s="31">
        <f t="shared" si="51"/>
        <v>15000</v>
      </c>
      <c r="X58" s="31">
        <f t="shared" si="70"/>
        <v>21000</v>
      </c>
      <c r="Y58" s="30">
        <f t="shared" si="13"/>
        <v>1800</v>
      </c>
      <c r="Z58" s="30">
        <f t="shared" si="53"/>
        <v>158</v>
      </c>
      <c r="AA58" s="30">
        <v>0</v>
      </c>
      <c r="AB58" s="30">
        <v>7000</v>
      </c>
      <c r="AC58" s="30">
        <v>0</v>
      </c>
      <c r="AD58" s="30">
        <f t="shared" si="71"/>
        <v>8958</v>
      </c>
      <c r="AE58" s="30">
        <f t="shared" si="54"/>
        <v>14892</v>
      </c>
      <c r="AF58" s="34" t="s">
        <v>86</v>
      </c>
      <c r="AG58" s="35"/>
      <c r="AH58" s="112"/>
    </row>
    <row r="59" spans="1:40" s="41" customFormat="1" ht="39" customHeight="1">
      <c r="A59" s="152">
        <v>50</v>
      </c>
      <c r="B59" s="21">
        <v>12491</v>
      </c>
      <c r="C59" s="156" t="s">
        <v>203</v>
      </c>
      <c r="D59" s="23" t="s">
        <v>204</v>
      </c>
      <c r="E59" s="22" t="s">
        <v>58</v>
      </c>
      <c r="F59" s="16">
        <v>1115070230</v>
      </c>
      <c r="G59" s="14">
        <v>11520</v>
      </c>
      <c r="H59" s="29" t="s">
        <v>205</v>
      </c>
      <c r="I59" s="105">
        <v>16350</v>
      </c>
      <c r="J59" s="103">
        <v>0</v>
      </c>
      <c r="K59" s="103">
        <v>0</v>
      </c>
      <c r="L59" s="103">
        <v>0</v>
      </c>
      <c r="M59" s="16">
        <f t="shared" si="49"/>
        <v>16350</v>
      </c>
      <c r="N59" s="16">
        <v>31</v>
      </c>
      <c r="O59" s="115">
        <v>50</v>
      </c>
      <c r="P59" s="30">
        <f t="shared" si="64"/>
        <v>16350</v>
      </c>
      <c r="Q59" s="30">
        <f t="shared" si="65"/>
        <v>0</v>
      </c>
      <c r="R59" s="30">
        <f t="shared" si="66"/>
        <v>0</v>
      </c>
      <c r="S59" s="30">
        <f>O59*150</f>
        <v>7500</v>
      </c>
      <c r="T59" s="30">
        <f t="shared" si="67"/>
        <v>0</v>
      </c>
      <c r="U59" s="30">
        <v>0</v>
      </c>
      <c r="V59" s="31">
        <f t="shared" si="50"/>
        <v>23850</v>
      </c>
      <c r="W59" s="31">
        <f t="shared" si="51"/>
        <v>15000</v>
      </c>
      <c r="X59" s="31">
        <f t="shared" si="70"/>
        <v>21000</v>
      </c>
      <c r="Y59" s="30">
        <f t="shared" si="13"/>
        <v>1800</v>
      </c>
      <c r="Z59" s="30">
        <f t="shared" si="53"/>
        <v>158</v>
      </c>
      <c r="AA59" s="30">
        <v>0</v>
      </c>
      <c r="AB59" s="30">
        <v>7000</v>
      </c>
      <c r="AC59" s="30">
        <v>0</v>
      </c>
      <c r="AD59" s="30">
        <f t="shared" si="71"/>
        <v>8958</v>
      </c>
      <c r="AE59" s="30">
        <f t="shared" si="54"/>
        <v>14892</v>
      </c>
      <c r="AF59" s="34" t="s">
        <v>86</v>
      </c>
      <c r="AG59" s="35"/>
      <c r="AH59" s="112"/>
      <c r="AI59" s="54"/>
    </row>
    <row r="60" spans="1:40" s="204" customFormat="1" ht="39" customHeight="1">
      <c r="A60" s="13">
        <v>51</v>
      </c>
      <c r="B60" s="21">
        <v>12824</v>
      </c>
      <c r="C60" s="23" t="s">
        <v>206</v>
      </c>
      <c r="D60" s="45" t="s">
        <v>207</v>
      </c>
      <c r="E60" s="22" t="s">
        <v>58</v>
      </c>
      <c r="F60" s="45">
        <v>6928918803</v>
      </c>
      <c r="G60" s="14">
        <v>11853</v>
      </c>
      <c r="H60" s="89" t="s">
        <v>208</v>
      </c>
      <c r="I60" s="16">
        <v>14560</v>
      </c>
      <c r="J60" s="13">
        <v>0</v>
      </c>
      <c r="K60" s="13">
        <v>0</v>
      </c>
      <c r="L60" s="13">
        <v>0</v>
      </c>
      <c r="M60" s="12">
        <f t="shared" si="49"/>
        <v>14560</v>
      </c>
      <c r="N60" s="16">
        <v>31</v>
      </c>
      <c r="O60" s="16">
        <v>0</v>
      </c>
      <c r="P60" s="30">
        <f t="shared" si="64"/>
        <v>14560</v>
      </c>
      <c r="Q60" s="30">
        <f t="shared" si="65"/>
        <v>0</v>
      </c>
      <c r="R60" s="30">
        <f t="shared" si="66"/>
        <v>0</v>
      </c>
      <c r="S60" s="30">
        <f t="shared" ref="S60:S62" si="72">O60*150</f>
        <v>0</v>
      </c>
      <c r="T60" s="30">
        <f t="shared" si="67"/>
        <v>0</v>
      </c>
      <c r="U60" s="30">
        <v>0</v>
      </c>
      <c r="V60" s="111">
        <f t="shared" si="50"/>
        <v>14560</v>
      </c>
      <c r="W60" s="111">
        <f>IF(P60&gt;15000,15000,P60)</f>
        <v>14560</v>
      </c>
      <c r="X60" s="111">
        <f t="shared" si="52"/>
        <v>14560</v>
      </c>
      <c r="Y60" s="30">
        <f t="shared" si="13"/>
        <v>1747</v>
      </c>
      <c r="Z60" s="30">
        <f t="shared" si="53"/>
        <v>110</v>
      </c>
      <c r="AA60" s="30">
        <v>0</v>
      </c>
      <c r="AB60" s="30">
        <v>7000</v>
      </c>
      <c r="AC60" s="110">
        <v>0</v>
      </c>
      <c r="AD60" s="30">
        <f t="shared" si="71"/>
        <v>8857</v>
      </c>
      <c r="AE60" s="110">
        <f t="shared" si="54"/>
        <v>5703</v>
      </c>
      <c r="AF60" s="34" t="s">
        <v>86</v>
      </c>
      <c r="AG60" s="35"/>
    </row>
    <row r="61" spans="1:40" s="112" customFormat="1" ht="39" customHeight="1">
      <c r="A61" s="152">
        <v>52</v>
      </c>
      <c r="B61" s="21">
        <v>12495</v>
      </c>
      <c r="C61" s="23" t="s">
        <v>209</v>
      </c>
      <c r="D61" s="239" t="s">
        <v>210</v>
      </c>
      <c r="E61" s="22" t="s">
        <v>58</v>
      </c>
      <c r="F61" s="16">
        <v>1115088991</v>
      </c>
      <c r="G61" s="14">
        <v>11524</v>
      </c>
      <c r="H61" s="132" t="s">
        <v>211</v>
      </c>
      <c r="I61" s="105">
        <v>14900</v>
      </c>
      <c r="J61" s="103">
        <v>0</v>
      </c>
      <c r="K61" s="103">
        <v>4560</v>
      </c>
      <c r="L61" s="103">
        <v>0</v>
      </c>
      <c r="M61" s="16">
        <f>I61+J61+K61+L61</f>
        <v>19460</v>
      </c>
      <c r="N61" s="16">
        <v>31</v>
      </c>
      <c r="O61" s="115">
        <v>0</v>
      </c>
      <c r="P61" s="30">
        <f t="shared" si="64"/>
        <v>14900</v>
      </c>
      <c r="Q61" s="30">
        <f t="shared" si="65"/>
        <v>0</v>
      </c>
      <c r="R61" s="30">
        <f t="shared" si="66"/>
        <v>4560</v>
      </c>
      <c r="S61" s="30">
        <f t="shared" si="72"/>
        <v>0</v>
      </c>
      <c r="T61" s="30">
        <f t="shared" si="67"/>
        <v>0</v>
      </c>
      <c r="U61" s="30">
        <v>0</v>
      </c>
      <c r="V61" s="31">
        <f>U61+T61+S61+R61+Q61+P61</f>
        <v>19460</v>
      </c>
      <c r="W61" s="31">
        <f>IF(P61&gt;15000,15000,P61)</f>
        <v>14900</v>
      </c>
      <c r="X61" s="31">
        <f t="shared" si="52"/>
        <v>19460</v>
      </c>
      <c r="Y61" s="30">
        <f>ROUND(W61*12%,0)</f>
        <v>1788</v>
      </c>
      <c r="Z61" s="30">
        <f>CEILING(X61*0.75%,1)</f>
        <v>146</v>
      </c>
      <c r="AA61" s="30">
        <v>0</v>
      </c>
      <c r="AB61" s="30">
        <v>0</v>
      </c>
      <c r="AC61" s="30">
        <v>0</v>
      </c>
      <c r="AD61" s="30">
        <f t="shared" si="71"/>
        <v>1934</v>
      </c>
      <c r="AE61" s="30">
        <f>V61-AD61</f>
        <v>17526</v>
      </c>
      <c r="AF61" s="34" t="s">
        <v>86</v>
      </c>
      <c r="AG61" s="35">
        <v>44242</v>
      </c>
      <c r="AI61" s="54"/>
    </row>
    <row r="62" spans="1:40" s="112" customFormat="1" ht="39" customHeight="1">
      <c r="A62" s="152">
        <v>53</v>
      </c>
      <c r="B62" s="21">
        <v>12628</v>
      </c>
      <c r="C62" s="23" t="s">
        <v>212</v>
      </c>
      <c r="D62" s="239" t="s">
        <v>213</v>
      </c>
      <c r="E62" s="22" t="s">
        <v>58</v>
      </c>
      <c r="F62" s="115">
        <v>1115347761</v>
      </c>
      <c r="G62" s="14">
        <v>11657</v>
      </c>
      <c r="H62" s="114" t="s">
        <v>214</v>
      </c>
      <c r="I62" s="105">
        <v>14900</v>
      </c>
      <c r="J62" s="103">
        <v>0</v>
      </c>
      <c r="K62" s="103">
        <v>4800</v>
      </c>
      <c r="L62" s="103">
        <v>0</v>
      </c>
      <c r="M62" s="16">
        <f>I62+J62+K62+L62</f>
        <v>19700</v>
      </c>
      <c r="N62" s="16">
        <v>31</v>
      </c>
      <c r="O62" s="115">
        <v>0</v>
      </c>
      <c r="P62" s="30">
        <f t="shared" si="64"/>
        <v>14900</v>
      </c>
      <c r="Q62" s="30">
        <f t="shared" si="65"/>
        <v>0</v>
      </c>
      <c r="R62" s="30">
        <f t="shared" si="66"/>
        <v>4800</v>
      </c>
      <c r="S62" s="30">
        <f t="shared" si="72"/>
        <v>0</v>
      </c>
      <c r="T62" s="30">
        <f t="shared" si="67"/>
        <v>0</v>
      </c>
      <c r="U62" s="30">
        <v>0</v>
      </c>
      <c r="V62" s="31">
        <f>U62+T62+S62+R62+Q62+P62</f>
        <v>19700</v>
      </c>
      <c r="W62" s="31">
        <f t="shared" ref="W62:W90" si="73">IF(P62&gt;15000,15000,P62)</f>
        <v>14900</v>
      </c>
      <c r="X62" s="31">
        <f t="shared" si="52"/>
        <v>19700</v>
      </c>
      <c r="Y62" s="30">
        <f>ROUND(W62*12%,0)</f>
        <v>1788</v>
      </c>
      <c r="Z62" s="30">
        <f>CEILING(X62*0.75%,1)</f>
        <v>148</v>
      </c>
      <c r="AA62" s="30">
        <v>0</v>
      </c>
      <c r="AB62" s="30">
        <v>0</v>
      </c>
      <c r="AC62" s="30">
        <v>0</v>
      </c>
      <c r="AD62" s="30">
        <f t="shared" ref="AD62" si="74">Y62+Z62+AA62+AB62+AC62</f>
        <v>1936</v>
      </c>
      <c r="AE62" s="30">
        <f>V62-AD62</f>
        <v>17764</v>
      </c>
      <c r="AF62" s="34" t="s">
        <v>86</v>
      </c>
      <c r="AG62" s="35">
        <v>44242</v>
      </c>
      <c r="AI62" s="54"/>
    </row>
    <row r="63" spans="1:40" s="112" customFormat="1" ht="36.75" customHeight="1">
      <c r="A63" s="13">
        <v>54</v>
      </c>
      <c r="B63" s="16">
        <v>12307</v>
      </c>
      <c r="C63" s="12" t="s">
        <v>227</v>
      </c>
      <c r="D63" s="12" t="s">
        <v>228</v>
      </c>
      <c r="E63" s="22" t="s">
        <v>58</v>
      </c>
      <c r="F63" s="13">
        <v>1114707897</v>
      </c>
      <c r="G63" s="14">
        <v>11936</v>
      </c>
      <c r="H63" s="89" t="s">
        <v>229</v>
      </c>
      <c r="I63" s="105">
        <v>16200</v>
      </c>
      <c r="J63" s="103">
        <v>0</v>
      </c>
      <c r="K63" s="103">
        <v>0</v>
      </c>
      <c r="L63" s="103">
        <v>0</v>
      </c>
      <c r="M63" s="16">
        <f t="shared" ref="M63:M90" si="75">I63+J63+K63+L63</f>
        <v>16200</v>
      </c>
      <c r="N63" s="115">
        <v>29</v>
      </c>
      <c r="O63" s="16">
        <v>0</v>
      </c>
      <c r="P63" s="30">
        <f>ROUND(I63/31*N63,0)</f>
        <v>15155</v>
      </c>
      <c r="Q63" s="30">
        <f>ROUND(J63/31*N63,0)</f>
        <v>0</v>
      </c>
      <c r="R63" s="30">
        <f>ROUND(K63/31*N63,0)</f>
        <v>0</v>
      </c>
      <c r="S63" s="30">
        <f>ROUND(I63/31/8*2*O63,0)</f>
        <v>0</v>
      </c>
      <c r="T63" s="30">
        <f t="shared" ref="T63:T90" si="76">AK63-P63</f>
        <v>190</v>
      </c>
      <c r="U63" s="30">
        <v>0</v>
      </c>
      <c r="V63" s="31">
        <f t="shared" ref="V63:V90" si="77">U63+T63+S63+R63+Q63+P63</f>
        <v>15345</v>
      </c>
      <c r="W63" s="31">
        <f t="shared" si="73"/>
        <v>15000</v>
      </c>
      <c r="X63" s="31">
        <f t="shared" si="52"/>
        <v>15345</v>
      </c>
      <c r="Y63" s="30">
        <f t="shared" ref="Y63:Y90" si="78">ROUND(W63*12%,0)</f>
        <v>1800</v>
      </c>
      <c r="Z63" s="30">
        <f t="shared" ref="Z63:Z80" si="79">CEILING(X63*0.75%,1)</f>
        <v>116</v>
      </c>
      <c r="AA63" s="30">
        <v>0</v>
      </c>
      <c r="AB63" s="30">
        <v>0</v>
      </c>
      <c r="AC63" s="30">
        <v>0</v>
      </c>
      <c r="AD63" s="30">
        <f t="shared" ref="AD63:AD71" si="80">+AC63+AB63+AA63+Z63+Y63</f>
        <v>1916</v>
      </c>
      <c r="AE63" s="30">
        <f t="shared" ref="AE63:AE90" si="81">V63-AD63</f>
        <v>13429</v>
      </c>
      <c r="AF63" s="34" t="s">
        <v>86</v>
      </c>
      <c r="AG63" s="35">
        <v>44242</v>
      </c>
      <c r="AH63" s="41"/>
      <c r="AI63" s="52">
        <v>72</v>
      </c>
      <c r="AJ63" s="16">
        <v>111</v>
      </c>
      <c r="AK63" s="55">
        <f t="shared" ref="AK63:AK80" si="82">190*AI63+15*AJ63</f>
        <v>15345</v>
      </c>
      <c r="AL63" s="115">
        <f t="shared" ref="AL63:AL80" si="83">AK63-V63</f>
        <v>0</v>
      </c>
      <c r="AM63" s="41"/>
      <c r="AN63" s="41"/>
    </row>
    <row r="64" spans="1:40" s="112" customFormat="1" ht="39" customHeight="1">
      <c r="A64" s="152">
        <v>55</v>
      </c>
      <c r="B64" s="21">
        <v>12548</v>
      </c>
      <c r="C64" s="23" t="s">
        <v>230</v>
      </c>
      <c r="D64" s="23" t="s">
        <v>231</v>
      </c>
      <c r="E64" s="22" t="s">
        <v>58</v>
      </c>
      <c r="F64" s="16">
        <v>1115186605</v>
      </c>
      <c r="G64" s="14">
        <v>11577</v>
      </c>
      <c r="H64" s="15" t="s">
        <v>232</v>
      </c>
      <c r="I64" s="105">
        <v>16200</v>
      </c>
      <c r="J64" s="103">
        <v>0</v>
      </c>
      <c r="K64" s="103">
        <v>0</v>
      </c>
      <c r="L64" s="103">
        <v>0</v>
      </c>
      <c r="M64" s="16">
        <f t="shared" si="75"/>
        <v>16200</v>
      </c>
      <c r="N64" s="115">
        <v>30</v>
      </c>
      <c r="O64" s="16">
        <v>0</v>
      </c>
      <c r="P64" s="30">
        <f t="shared" ref="P64:P90" si="84">ROUND(I64/31*N64,0)</f>
        <v>15677</v>
      </c>
      <c r="Q64" s="30">
        <f t="shared" ref="Q64:Q90" si="85">ROUND(J64/31*N64,0)</f>
        <v>0</v>
      </c>
      <c r="R64" s="30">
        <f t="shared" ref="R64:R81" si="86">ROUND(K64/31*N64,0)</f>
        <v>0</v>
      </c>
      <c r="S64" s="30">
        <f t="shared" ref="S64:S90" si="87">ROUND(I64/31/8*2*O64,0)</f>
        <v>0</v>
      </c>
      <c r="T64" s="30">
        <f t="shared" si="76"/>
        <v>218</v>
      </c>
      <c r="U64" s="30">
        <v>0</v>
      </c>
      <c r="V64" s="31">
        <f t="shared" si="77"/>
        <v>15895</v>
      </c>
      <c r="W64" s="31">
        <f t="shared" si="73"/>
        <v>15000</v>
      </c>
      <c r="X64" s="31">
        <f t="shared" si="52"/>
        <v>15895</v>
      </c>
      <c r="Y64" s="30">
        <f t="shared" si="78"/>
        <v>1800</v>
      </c>
      <c r="Z64" s="30">
        <f t="shared" si="79"/>
        <v>120</v>
      </c>
      <c r="AA64" s="30">
        <v>0</v>
      </c>
      <c r="AB64" s="30">
        <v>0</v>
      </c>
      <c r="AC64" s="30">
        <v>0</v>
      </c>
      <c r="AD64" s="30">
        <f t="shared" si="80"/>
        <v>1920</v>
      </c>
      <c r="AE64" s="30">
        <f t="shared" si="81"/>
        <v>13975</v>
      </c>
      <c r="AF64" s="34" t="s">
        <v>86</v>
      </c>
      <c r="AG64" s="35">
        <v>44242</v>
      </c>
      <c r="AI64" s="52">
        <v>73</v>
      </c>
      <c r="AJ64" s="16">
        <v>135</v>
      </c>
      <c r="AK64" s="55">
        <f t="shared" si="82"/>
        <v>15895</v>
      </c>
      <c r="AL64" s="115">
        <f t="shared" si="83"/>
        <v>0</v>
      </c>
      <c r="AM64" s="41"/>
      <c r="AN64" s="41"/>
    </row>
    <row r="65" spans="1:40" s="112" customFormat="1" ht="39" customHeight="1">
      <c r="A65" s="152">
        <v>56</v>
      </c>
      <c r="B65" s="21">
        <v>12535</v>
      </c>
      <c r="C65" s="23" t="s">
        <v>233</v>
      </c>
      <c r="D65" s="45" t="s">
        <v>234</v>
      </c>
      <c r="E65" s="22" t="s">
        <v>58</v>
      </c>
      <c r="F65" s="16">
        <v>6923209025</v>
      </c>
      <c r="G65" s="14">
        <v>11564</v>
      </c>
      <c r="H65" s="114" t="s">
        <v>235</v>
      </c>
      <c r="I65" s="105">
        <v>16200</v>
      </c>
      <c r="J65" s="103">
        <v>0</v>
      </c>
      <c r="K65" s="103">
        <v>0</v>
      </c>
      <c r="L65" s="103">
        <v>0</v>
      </c>
      <c r="M65" s="16">
        <f t="shared" si="75"/>
        <v>16200</v>
      </c>
      <c r="N65" s="115">
        <v>31</v>
      </c>
      <c r="O65" s="16">
        <v>0</v>
      </c>
      <c r="P65" s="30">
        <f t="shared" si="84"/>
        <v>16200</v>
      </c>
      <c r="Q65" s="30">
        <f t="shared" si="85"/>
        <v>0</v>
      </c>
      <c r="R65" s="30">
        <f t="shared" si="86"/>
        <v>0</v>
      </c>
      <c r="S65" s="30">
        <f t="shared" si="87"/>
        <v>0</v>
      </c>
      <c r="T65" s="30">
        <f t="shared" si="76"/>
        <v>1065</v>
      </c>
      <c r="U65" s="30">
        <v>0</v>
      </c>
      <c r="V65" s="31">
        <f t="shared" si="77"/>
        <v>17265</v>
      </c>
      <c r="W65" s="31">
        <f t="shared" si="73"/>
        <v>15000</v>
      </c>
      <c r="X65" s="31">
        <f t="shared" si="52"/>
        <v>17265</v>
      </c>
      <c r="Y65" s="30">
        <f t="shared" si="78"/>
        <v>1800</v>
      </c>
      <c r="Z65" s="30">
        <f t="shared" si="79"/>
        <v>130</v>
      </c>
      <c r="AA65" s="30">
        <v>0</v>
      </c>
      <c r="AB65" s="30">
        <v>0</v>
      </c>
      <c r="AC65" s="30">
        <v>0</v>
      </c>
      <c r="AD65" s="30">
        <f t="shared" si="80"/>
        <v>1930</v>
      </c>
      <c r="AE65" s="30">
        <f t="shared" si="81"/>
        <v>15335</v>
      </c>
      <c r="AF65" s="34" t="s">
        <v>86</v>
      </c>
      <c r="AG65" s="35">
        <v>44242</v>
      </c>
      <c r="AH65" s="41"/>
      <c r="AI65" s="52">
        <v>63</v>
      </c>
      <c r="AJ65" s="16">
        <v>353</v>
      </c>
      <c r="AK65" s="16">
        <f t="shared" si="82"/>
        <v>17265</v>
      </c>
      <c r="AL65" s="115">
        <f t="shared" si="83"/>
        <v>0</v>
      </c>
      <c r="AM65" s="41"/>
      <c r="AN65" s="41"/>
    </row>
    <row r="66" spans="1:40" s="112" customFormat="1" ht="39" customHeight="1">
      <c r="A66" s="13">
        <v>57</v>
      </c>
      <c r="B66" s="21">
        <v>12589</v>
      </c>
      <c r="C66" s="23" t="s">
        <v>236</v>
      </c>
      <c r="D66" s="138" t="s">
        <v>237</v>
      </c>
      <c r="E66" s="22" t="s">
        <v>58</v>
      </c>
      <c r="F66" s="115">
        <v>6716502974</v>
      </c>
      <c r="G66" s="14">
        <v>11618</v>
      </c>
      <c r="H66" s="126" t="s">
        <v>238</v>
      </c>
      <c r="I66" s="105">
        <v>16200</v>
      </c>
      <c r="J66" s="103">
        <v>0</v>
      </c>
      <c r="K66" s="103">
        <v>0</v>
      </c>
      <c r="L66" s="103">
        <v>0</v>
      </c>
      <c r="M66" s="16">
        <f t="shared" si="75"/>
        <v>16200</v>
      </c>
      <c r="N66" s="16">
        <v>29</v>
      </c>
      <c r="O66" s="16">
        <v>0</v>
      </c>
      <c r="P66" s="30">
        <f t="shared" si="84"/>
        <v>15155</v>
      </c>
      <c r="Q66" s="30">
        <f t="shared" si="85"/>
        <v>0</v>
      </c>
      <c r="R66" s="30">
        <f t="shared" si="86"/>
        <v>0</v>
      </c>
      <c r="S66" s="30">
        <f t="shared" si="87"/>
        <v>0</v>
      </c>
      <c r="T66" s="30">
        <f t="shared" si="76"/>
        <v>140</v>
      </c>
      <c r="U66" s="30">
        <v>0</v>
      </c>
      <c r="V66" s="31">
        <f t="shared" si="77"/>
        <v>15295</v>
      </c>
      <c r="W66" s="31">
        <f t="shared" si="73"/>
        <v>15000</v>
      </c>
      <c r="X66" s="31">
        <f t="shared" si="52"/>
        <v>15295</v>
      </c>
      <c r="Y66" s="30">
        <f t="shared" si="78"/>
        <v>1800</v>
      </c>
      <c r="Z66" s="30">
        <f t="shared" si="79"/>
        <v>115</v>
      </c>
      <c r="AA66" s="30">
        <v>0</v>
      </c>
      <c r="AB66" s="30">
        <v>0</v>
      </c>
      <c r="AC66" s="30">
        <v>0</v>
      </c>
      <c r="AD66" s="30">
        <f t="shared" si="80"/>
        <v>1915</v>
      </c>
      <c r="AE66" s="30">
        <f t="shared" si="81"/>
        <v>13380</v>
      </c>
      <c r="AF66" s="34" t="s">
        <v>86</v>
      </c>
      <c r="AG66" s="35">
        <v>44242</v>
      </c>
      <c r="AI66" s="52">
        <v>52</v>
      </c>
      <c r="AJ66" s="16">
        <v>361</v>
      </c>
      <c r="AK66" s="55">
        <f t="shared" si="82"/>
        <v>15295</v>
      </c>
      <c r="AL66" s="115">
        <f t="shared" si="83"/>
        <v>0</v>
      </c>
    </row>
    <row r="67" spans="1:40" s="41" customFormat="1" ht="39" customHeight="1">
      <c r="A67" s="152">
        <v>58</v>
      </c>
      <c r="B67" s="109">
        <v>12775</v>
      </c>
      <c r="C67" s="23" t="s">
        <v>239</v>
      </c>
      <c r="D67" s="23" t="s">
        <v>240</v>
      </c>
      <c r="E67" s="22" t="s">
        <v>58</v>
      </c>
      <c r="F67" s="136">
        <v>6926216470</v>
      </c>
      <c r="G67" s="14">
        <v>11804</v>
      </c>
      <c r="H67" s="126" t="s">
        <v>241</v>
      </c>
      <c r="I67" s="105">
        <v>16200</v>
      </c>
      <c r="J67" s="103">
        <v>0</v>
      </c>
      <c r="K67" s="103">
        <v>0</v>
      </c>
      <c r="L67" s="103">
        <v>0</v>
      </c>
      <c r="M67" s="16">
        <f t="shared" si="75"/>
        <v>16200</v>
      </c>
      <c r="N67" s="16">
        <v>31</v>
      </c>
      <c r="O67" s="16">
        <v>0</v>
      </c>
      <c r="P67" s="30">
        <f t="shared" si="84"/>
        <v>16200</v>
      </c>
      <c r="Q67" s="30">
        <f t="shared" si="85"/>
        <v>0</v>
      </c>
      <c r="R67" s="30">
        <f t="shared" si="86"/>
        <v>0</v>
      </c>
      <c r="S67" s="30">
        <f t="shared" si="87"/>
        <v>0</v>
      </c>
      <c r="T67" s="30">
        <f t="shared" si="76"/>
        <v>2510</v>
      </c>
      <c r="U67" s="30">
        <v>0</v>
      </c>
      <c r="V67" s="31">
        <f t="shared" si="77"/>
        <v>18710</v>
      </c>
      <c r="W67" s="31">
        <f t="shared" si="73"/>
        <v>15000</v>
      </c>
      <c r="X67" s="31">
        <f>IF(V67&gt;21000, 21000,V67)</f>
        <v>18710</v>
      </c>
      <c r="Y67" s="30">
        <f t="shared" si="78"/>
        <v>1800</v>
      </c>
      <c r="Z67" s="30">
        <f t="shared" si="79"/>
        <v>141</v>
      </c>
      <c r="AA67" s="30">
        <v>0</v>
      </c>
      <c r="AB67" s="30">
        <v>0</v>
      </c>
      <c r="AC67" s="30">
        <v>0</v>
      </c>
      <c r="AD67" s="30">
        <f t="shared" si="80"/>
        <v>1941</v>
      </c>
      <c r="AE67" s="30">
        <f t="shared" si="81"/>
        <v>16769</v>
      </c>
      <c r="AF67" s="34" t="s">
        <v>86</v>
      </c>
      <c r="AG67" s="35">
        <v>44242</v>
      </c>
      <c r="AI67" s="52">
        <v>65</v>
      </c>
      <c r="AJ67" s="16">
        <v>424</v>
      </c>
      <c r="AK67" s="55">
        <f t="shared" si="82"/>
        <v>18710</v>
      </c>
      <c r="AL67" s="16">
        <f t="shared" si="83"/>
        <v>0</v>
      </c>
    </row>
    <row r="68" spans="1:40" s="112" customFormat="1" ht="39" customHeight="1">
      <c r="A68" s="152">
        <v>59</v>
      </c>
      <c r="B68" s="21">
        <v>12719</v>
      </c>
      <c r="C68" s="157" t="s">
        <v>242</v>
      </c>
      <c r="D68" s="133" t="s">
        <v>243</v>
      </c>
      <c r="E68" s="22" t="s">
        <v>58</v>
      </c>
      <c r="F68" s="12">
        <v>1115513092</v>
      </c>
      <c r="G68" s="14">
        <v>11748</v>
      </c>
      <c r="H68" s="89" t="s">
        <v>244</v>
      </c>
      <c r="I68" s="105">
        <v>16200</v>
      </c>
      <c r="J68" s="103">
        <v>0</v>
      </c>
      <c r="K68" s="103">
        <v>0</v>
      </c>
      <c r="L68" s="103">
        <v>0</v>
      </c>
      <c r="M68" s="16">
        <f t="shared" si="75"/>
        <v>16200</v>
      </c>
      <c r="N68" s="16">
        <v>31</v>
      </c>
      <c r="O68" s="16">
        <v>0</v>
      </c>
      <c r="P68" s="30">
        <f t="shared" si="84"/>
        <v>16200</v>
      </c>
      <c r="Q68" s="30">
        <f t="shared" si="85"/>
        <v>0</v>
      </c>
      <c r="R68" s="30">
        <f t="shared" si="86"/>
        <v>0</v>
      </c>
      <c r="S68" s="30">
        <f t="shared" si="87"/>
        <v>0</v>
      </c>
      <c r="T68" s="30">
        <f t="shared" si="76"/>
        <v>3020</v>
      </c>
      <c r="U68" s="30">
        <v>0</v>
      </c>
      <c r="V68" s="31">
        <f t="shared" si="77"/>
        <v>19220</v>
      </c>
      <c r="W68" s="31">
        <f t="shared" si="73"/>
        <v>15000</v>
      </c>
      <c r="X68" s="31">
        <f>V68</f>
        <v>19220</v>
      </c>
      <c r="Y68" s="30">
        <f t="shared" si="78"/>
        <v>1800</v>
      </c>
      <c r="Z68" s="30">
        <f t="shared" si="79"/>
        <v>145</v>
      </c>
      <c r="AA68" s="30">
        <v>0</v>
      </c>
      <c r="AB68" s="30">
        <v>0</v>
      </c>
      <c r="AC68" s="30">
        <v>0</v>
      </c>
      <c r="AD68" s="30">
        <f t="shared" si="80"/>
        <v>1945</v>
      </c>
      <c r="AE68" s="30">
        <f t="shared" si="81"/>
        <v>17275</v>
      </c>
      <c r="AF68" s="34" t="s">
        <v>86</v>
      </c>
      <c r="AG68" s="35">
        <v>44242</v>
      </c>
      <c r="AH68" s="41"/>
      <c r="AI68" s="52">
        <v>80</v>
      </c>
      <c r="AJ68" s="16">
        <v>268</v>
      </c>
      <c r="AK68" s="16">
        <f t="shared" si="82"/>
        <v>19220</v>
      </c>
      <c r="AL68" s="115">
        <f t="shared" si="83"/>
        <v>0</v>
      </c>
    </row>
    <row r="69" spans="1:40" s="135" customFormat="1" ht="39" customHeight="1">
      <c r="A69" s="13">
        <v>60</v>
      </c>
      <c r="B69" s="109">
        <v>12773</v>
      </c>
      <c r="C69" s="23" t="s">
        <v>245</v>
      </c>
      <c r="D69" s="23" t="s">
        <v>246</v>
      </c>
      <c r="E69" s="22" t="s">
        <v>58</v>
      </c>
      <c r="F69" s="113">
        <v>1115566634</v>
      </c>
      <c r="G69" s="14">
        <v>11802</v>
      </c>
      <c r="H69" s="126" t="s">
        <v>247</v>
      </c>
      <c r="I69" s="105">
        <v>16200</v>
      </c>
      <c r="J69" s="103">
        <v>0</v>
      </c>
      <c r="K69" s="103">
        <v>0</v>
      </c>
      <c r="L69" s="103">
        <v>0</v>
      </c>
      <c r="M69" s="12">
        <f t="shared" si="75"/>
        <v>16200</v>
      </c>
      <c r="N69" s="16">
        <v>31</v>
      </c>
      <c r="O69" s="115">
        <v>0</v>
      </c>
      <c r="P69" s="30">
        <f t="shared" si="84"/>
        <v>16200</v>
      </c>
      <c r="Q69" s="30">
        <f t="shared" si="85"/>
        <v>0</v>
      </c>
      <c r="R69" s="30">
        <f t="shared" si="86"/>
        <v>0</v>
      </c>
      <c r="S69" s="30">
        <f t="shared" si="87"/>
        <v>0</v>
      </c>
      <c r="T69" s="30">
        <f t="shared" si="76"/>
        <v>590</v>
      </c>
      <c r="U69" s="30">
        <v>0</v>
      </c>
      <c r="V69" s="31">
        <f t="shared" si="77"/>
        <v>16790</v>
      </c>
      <c r="W69" s="31">
        <f t="shared" si="73"/>
        <v>15000</v>
      </c>
      <c r="X69" s="31">
        <f>V69</f>
        <v>16790</v>
      </c>
      <c r="Y69" s="30">
        <f t="shared" si="78"/>
        <v>1800</v>
      </c>
      <c r="Z69" s="30">
        <f t="shared" si="79"/>
        <v>126</v>
      </c>
      <c r="AA69" s="30">
        <v>0</v>
      </c>
      <c r="AB69" s="30">
        <v>0</v>
      </c>
      <c r="AC69" s="30">
        <v>0</v>
      </c>
      <c r="AD69" s="30">
        <f t="shared" si="80"/>
        <v>1926</v>
      </c>
      <c r="AE69" s="30">
        <f t="shared" si="81"/>
        <v>14864</v>
      </c>
      <c r="AF69" s="34" t="s">
        <v>86</v>
      </c>
      <c r="AG69" s="35">
        <v>44242</v>
      </c>
      <c r="AI69" s="52">
        <v>59</v>
      </c>
      <c r="AJ69" s="16">
        <v>372</v>
      </c>
      <c r="AK69" s="55">
        <f t="shared" si="82"/>
        <v>16790</v>
      </c>
      <c r="AL69" s="16">
        <f t="shared" si="83"/>
        <v>0</v>
      </c>
    </row>
    <row r="70" spans="1:40" s="135" customFormat="1" ht="39" customHeight="1">
      <c r="A70" s="152">
        <v>61</v>
      </c>
      <c r="B70" s="21">
        <v>12774</v>
      </c>
      <c r="C70" s="23" t="s">
        <v>248</v>
      </c>
      <c r="D70" s="23" t="s">
        <v>249</v>
      </c>
      <c r="E70" s="22" t="s">
        <v>58</v>
      </c>
      <c r="F70" s="113">
        <v>1114707908</v>
      </c>
      <c r="G70" s="14">
        <v>11803</v>
      </c>
      <c r="H70" s="126" t="s">
        <v>250</v>
      </c>
      <c r="I70" s="105">
        <v>16200</v>
      </c>
      <c r="J70" s="103">
        <v>0</v>
      </c>
      <c r="K70" s="103">
        <v>0</v>
      </c>
      <c r="L70" s="103">
        <v>0</v>
      </c>
      <c r="M70" s="12">
        <f t="shared" si="75"/>
        <v>16200</v>
      </c>
      <c r="N70" s="16">
        <v>18</v>
      </c>
      <c r="O70" s="115">
        <v>0</v>
      </c>
      <c r="P70" s="30">
        <f t="shared" si="84"/>
        <v>9406</v>
      </c>
      <c r="Q70" s="30">
        <f t="shared" si="85"/>
        <v>0</v>
      </c>
      <c r="R70" s="30">
        <f t="shared" si="86"/>
        <v>0</v>
      </c>
      <c r="S70" s="30">
        <f t="shared" si="87"/>
        <v>0</v>
      </c>
      <c r="T70" s="30">
        <f t="shared" si="76"/>
        <v>409</v>
      </c>
      <c r="U70" s="30">
        <v>0</v>
      </c>
      <c r="V70" s="31">
        <f t="shared" si="77"/>
        <v>9815</v>
      </c>
      <c r="W70" s="31">
        <f t="shared" si="73"/>
        <v>9406</v>
      </c>
      <c r="X70" s="31">
        <f>V70</f>
        <v>9815</v>
      </c>
      <c r="Y70" s="30">
        <f t="shared" si="78"/>
        <v>1129</v>
      </c>
      <c r="Z70" s="30">
        <f t="shared" si="79"/>
        <v>74</v>
      </c>
      <c r="AA70" s="30">
        <v>0</v>
      </c>
      <c r="AB70" s="30">
        <v>0</v>
      </c>
      <c r="AC70" s="30">
        <v>0</v>
      </c>
      <c r="AD70" s="30">
        <f t="shared" si="80"/>
        <v>1203</v>
      </c>
      <c r="AE70" s="30">
        <f t="shared" si="81"/>
        <v>8612</v>
      </c>
      <c r="AF70" s="34"/>
      <c r="AG70" s="170"/>
      <c r="AI70" s="52">
        <v>50</v>
      </c>
      <c r="AJ70" s="16">
        <v>21</v>
      </c>
      <c r="AK70" s="55">
        <f t="shared" si="82"/>
        <v>9815</v>
      </c>
      <c r="AL70" s="16">
        <f t="shared" si="83"/>
        <v>0</v>
      </c>
    </row>
    <row r="71" spans="1:40" s="41" customFormat="1" ht="36.75" customHeight="1">
      <c r="A71" s="152">
        <v>62</v>
      </c>
      <c r="B71" s="24">
        <v>12433</v>
      </c>
      <c r="C71" s="157" t="s">
        <v>251</v>
      </c>
      <c r="D71" s="25" t="s">
        <v>252</v>
      </c>
      <c r="E71" s="22" t="s">
        <v>58</v>
      </c>
      <c r="F71" s="26">
        <v>1114929984</v>
      </c>
      <c r="G71" s="14">
        <v>11465</v>
      </c>
      <c r="H71" s="91" t="s">
        <v>253</v>
      </c>
      <c r="I71" s="105">
        <v>16200</v>
      </c>
      <c r="J71" s="103">
        <v>0</v>
      </c>
      <c r="K71" s="103">
        <v>0</v>
      </c>
      <c r="L71" s="103">
        <v>0</v>
      </c>
      <c r="M71" s="16">
        <f t="shared" si="75"/>
        <v>16200</v>
      </c>
      <c r="N71" s="115">
        <v>22</v>
      </c>
      <c r="O71" s="16">
        <v>0</v>
      </c>
      <c r="P71" s="30">
        <f t="shared" si="84"/>
        <v>11497</v>
      </c>
      <c r="Q71" s="30">
        <f t="shared" si="85"/>
        <v>0</v>
      </c>
      <c r="R71" s="30">
        <f t="shared" si="86"/>
        <v>0</v>
      </c>
      <c r="S71" s="30">
        <f t="shared" si="87"/>
        <v>0</v>
      </c>
      <c r="T71" s="30">
        <f t="shared" si="76"/>
        <v>283</v>
      </c>
      <c r="U71" s="30">
        <v>0</v>
      </c>
      <c r="V71" s="31">
        <f t="shared" si="77"/>
        <v>11780</v>
      </c>
      <c r="W71" s="31">
        <f t="shared" si="73"/>
        <v>11497</v>
      </c>
      <c r="X71" s="31">
        <f t="shared" ref="X71:X90" si="88">V71</f>
        <v>11780</v>
      </c>
      <c r="Y71" s="30">
        <f t="shared" si="78"/>
        <v>1380</v>
      </c>
      <c r="Z71" s="30">
        <f t="shared" si="79"/>
        <v>89</v>
      </c>
      <c r="AA71" s="30">
        <v>0</v>
      </c>
      <c r="AB71" s="30">
        <v>0</v>
      </c>
      <c r="AC71" s="30">
        <v>0</v>
      </c>
      <c r="AD71" s="30">
        <f t="shared" si="80"/>
        <v>1469</v>
      </c>
      <c r="AE71" s="30">
        <f t="shared" si="81"/>
        <v>10311</v>
      </c>
      <c r="AF71" s="34" t="s">
        <v>86</v>
      </c>
      <c r="AG71" s="35">
        <v>44242</v>
      </c>
      <c r="AI71" s="52">
        <v>62</v>
      </c>
      <c r="AJ71" s="16">
        <v>0</v>
      </c>
      <c r="AK71" s="55">
        <f t="shared" si="82"/>
        <v>11780</v>
      </c>
      <c r="AL71" s="16">
        <f t="shared" si="83"/>
        <v>0</v>
      </c>
    </row>
    <row r="72" spans="1:40" s="41" customFormat="1" ht="39" customHeight="1">
      <c r="A72" s="13">
        <v>63</v>
      </c>
      <c r="B72" s="21">
        <v>12703</v>
      </c>
      <c r="C72" s="23" t="s">
        <v>254</v>
      </c>
      <c r="D72" s="23" t="s">
        <v>251</v>
      </c>
      <c r="E72" s="22" t="s">
        <v>58</v>
      </c>
      <c r="F72" s="102">
        <v>1115490622</v>
      </c>
      <c r="G72" s="14">
        <v>11732</v>
      </c>
      <c r="H72" s="114" t="s">
        <v>255</v>
      </c>
      <c r="I72" s="105">
        <v>16200</v>
      </c>
      <c r="J72" s="103">
        <v>0</v>
      </c>
      <c r="K72" s="103">
        <v>0</v>
      </c>
      <c r="L72" s="103">
        <v>0</v>
      </c>
      <c r="M72" s="16">
        <f t="shared" si="75"/>
        <v>16200</v>
      </c>
      <c r="N72" s="16">
        <v>25</v>
      </c>
      <c r="O72" s="16">
        <v>0</v>
      </c>
      <c r="P72" s="30">
        <f t="shared" si="84"/>
        <v>13065</v>
      </c>
      <c r="Q72" s="30">
        <f t="shared" si="85"/>
        <v>0</v>
      </c>
      <c r="R72" s="30">
        <f t="shared" si="86"/>
        <v>0</v>
      </c>
      <c r="S72" s="30">
        <f t="shared" si="87"/>
        <v>0</v>
      </c>
      <c r="T72" s="30">
        <f t="shared" si="76"/>
        <v>215</v>
      </c>
      <c r="U72" s="30">
        <v>0</v>
      </c>
      <c r="V72" s="31">
        <f t="shared" si="77"/>
        <v>13280</v>
      </c>
      <c r="W72" s="31">
        <f t="shared" si="73"/>
        <v>13065</v>
      </c>
      <c r="X72" s="31">
        <f t="shared" si="88"/>
        <v>13280</v>
      </c>
      <c r="Y72" s="30">
        <f t="shared" si="78"/>
        <v>1568</v>
      </c>
      <c r="Z72" s="30">
        <f t="shared" si="79"/>
        <v>100</v>
      </c>
      <c r="AA72" s="30">
        <v>0</v>
      </c>
      <c r="AB72" s="30">
        <v>0</v>
      </c>
      <c r="AC72" s="30">
        <v>0</v>
      </c>
      <c r="AD72" s="30">
        <f t="shared" ref="AD72:AD78" si="89">Y72+Z72+AA72+AB72+AC72</f>
        <v>1668</v>
      </c>
      <c r="AE72" s="30">
        <f t="shared" si="81"/>
        <v>11612</v>
      </c>
      <c r="AF72" s="34" t="s">
        <v>86</v>
      </c>
      <c r="AG72" s="35">
        <v>44242</v>
      </c>
      <c r="AH72" s="35"/>
      <c r="AI72" s="52">
        <v>68</v>
      </c>
      <c r="AJ72" s="16">
        <v>24</v>
      </c>
      <c r="AK72" s="16">
        <f t="shared" si="82"/>
        <v>13280</v>
      </c>
      <c r="AL72" s="115">
        <f t="shared" si="83"/>
        <v>0</v>
      </c>
    </row>
    <row r="73" spans="1:40" s="41" customFormat="1" ht="39" customHeight="1">
      <c r="A73" s="152">
        <v>64</v>
      </c>
      <c r="B73" s="21">
        <v>12795</v>
      </c>
      <c r="C73" s="45" t="s">
        <v>215</v>
      </c>
      <c r="D73" s="45" t="s">
        <v>216</v>
      </c>
      <c r="E73" s="22" t="s">
        <v>58</v>
      </c>
      <c r="F73" s="113">
        <v>1115622913</v>
      </c>
      <c r="G73" s="14">
        <v>11824</v>
      </c>
      <c r="H73" s="126" t="s">
        <v>217</v>
      </c>
      <c r="I73" s="105">
        <v>16200</v>
      </c>
      <c r="J73" s="103">
        <v>0</v>
      </c>
      <c r="K73" s="103">
        <v>0</v>
      </c>
      <c r="L73" s="103">
        <v>0</v>
      </c>
      <c r="M73" s="16">
        <f t="shared" si="75"/>
        <v>16200</v>
      </c>
      <c r="N73" s="16">
        <v>19</v>
      </c>
      <c r="O73" s="16">
        <v>0</v>
      </c>
      <c r="P73" s="30">
        <f t="shared" si="84"/>
        <v>9929</v>
      </c>
      <c r="Q73" s="30">
        <f t="shared" si="85"/>
        <v>0</v>
      </c>
      <c r="R73" s="30">
        <f t="shared" si="86"/>
        <v>0</v>
      </c>
      <c r="S73" s="30">
        <f t="shared" si="87"/>
        <v>0</v>
      </c>
      <c r="T73" s="30">
        <f t="shared" si="76"/>
        <v>446</v>
      </c>
      <c r="U73" s="30">
        <v>0</v>
      </c>
      <c r="V73" s="31">
        <f t="shared" si="77"/>
        <v>10375</v>
      </c>
      <c r="W73" s="31">
        <f t="shared" si="73"/>
        <v>9929</v>
      </c>
      <c r="X73" s="31">
        <f t="shared" si="88"/>
        <v>10375</v>
      </c>
      <c r="Y73" s="30">
        <f t="shared" si="78"/>
        <v>1191</v>
      </c>
      <c r="Z73" s="30">
        <f t="shared" si="79"/>
        <v>78</v>
      </c>
      <c r="AA73" s="30">
        <v>0</v>
      </c>
      <c r="AB73" s="30">
        <v>0</v>
      </c>
      <c r="AC73" s="30">
        <v>0</v>
      </c>
      <c r="AD73" s="30">
        <f t="shared" si="89"/>
        <v>1269</v>
      </c>
      <c r="AE73" s="30">
        <f t="shared" si="81"/>
        <v>9106</v>
      </c>
      <c r="AF73" s="34" t="s">
        <v>86</v>
      </c>
      <c r="AG73" s="35">
        <v>44242</v>
      </c>
      <c r="AH73" s="35"/>
      <c r="AI73" s="52">
        <v>49</v>
      </c>
      <c r="AJ73" s="16">
        <v>71</v>
      </c>
      <c r="AK73" s="16">
        <f t="shared" si="82"/>
        <v>10375</v>
      </c>
      <c r="AL73" s="115">
        <f t="shared" si="83"/>
        <v>0</v>
      </c>
    </row>
    <row r="74" spans="1:40" s="41" customFormat="1" ht="39" customHeight="1">
      <c r="A74" s="152">
        <v>65</v>
      </c>
      <c r="B74" s="21">
        <v>12759</v>
      </c>
      <c r="C74" s="23" t="s">
        <v>256</v>
      </c>
      <c r="D74" s="23" t="s">
        <v>257</v>
      </c>
      <c r="E74" s="22" t="s">
        <v>58</v>
      </c>
      <c r="F74" s="113">
        <v>1115546850</v>
      </c>
      <c r="G74" s="14">
        <v>11788</v>
      </c>
      <c r="H74" s="114" t="s">
        <v>258</v>
      </c>
      <c r="I74" s="105">
        <v>16200</v>
      </c>
      <c r="J74" s="103">
        <v>0</v>
      </c>
      <c r="K74" s="103">
        <v>0</v>
      </c>
      <c r="L74" s="103">
        <v>0</v>
      </c>
      <c r="M74" s="16">
        <f t="shared" si="75"/>
        <v>16200</v>
      </c>
      <c r="N74" s="30">
        <v>26</v>
      </c>
      <c r="O74" s="16">
        <v>0</v>
      </c>
      <c r="P74" s="30">
        <f t="shared" si="84"/>
        <v>13587</v>
      </c>
      <c r="Q74" s="30">
        <f t="shared" si="85"/>
        <v>0</v>
      </c>
      <c r="R74" s="30">
        <f t="shared" si="86"/>
        <v>0</v>
      </c>
      <c r="S74" s="30">
        <f t="shared" si="87"/>
        <v>0</v>
      </c>
      <c r="T74" s="30">
        <f t="shared" si="76"/>
        <v>483</v>
      </c>
      <c r="U74" s="30">
        <v>0</v>
      </c>
      <c r="V74" s="31">
        <f t="shared" si="77"/>
        <v>14070</v>
      </c>
      <c r="W74" s="31">
        <f t="shared" si="73"/>
        <v>13587</v>
      </c>
      <c r="X74" s="31">
        <f t="shared" si="88"/>
        <v>14070</v>
      </c>
      <c r="Y74" s="30">
        <f t="shared" si="78"/>
        <v>1630</v>
      </c>
      <c r="Z74" s="30">
        <f t="shared" si="79"/>
        <v>106</v>
      </c>
      <c r="AA74" s="30">
        <v>0</v>
      </c>
      <c r="AB74" s="30">
        <v>0</v>
      </c>
      <c r="AC74" s="30">
        <v>0</v>
      </c>
      <c r="AD74" s="30">
        <f t="shared" si="89"/>
        <v>1736</v>
      </c>
      <c r="AE74" s="30">
        <f t="shared" si="81"/>
        <v>12334</v>
      </c>
      <c r="AF74" s="34" t="s">
        <v>86</v>
      </c>
      <c r="AG74" s="35">
        <v>44242</v>
      </c>
      <c r="AH74" s="16"/>
      <c r="AI74" s="16">
        <v>63</v>
      </c>
      <c r="AJ74" s="16">
        <v>140</v>
      </c>
      <c r="AK74" s="16">
        <f t="shared" si="82"/>
        <v>14070</v>
      </c>
      <c r="AL74" s="115">
        <f t="shared" si="83"/>
        <v>0</v>
      </c>
    </row>
    <row r="75" spans="1:40" s="135" customFormat="1" ht="39" customHeight="1">
      <c r="A75" s="13">
        <v>66</v>
      </c>
      <c r="B75" s="21">
        <v>12863</v>
      </c>
      <c r="C75" s="45" t="s">
        <v>218</v>
      </c>
      <c r="D75" s="45" t="s">
        <v>219</v>
      </c>
      <c r="E75" s="22" t="s">
        <v>58</v>
      </c>
      <c r="F75" s="113">
        <v>1115741598</v>
      </c>
      <c r="G75" s="152">
        <v>11892</v>
      </c>
      <c r="H75" s="126" t="s">
        <v>220</v>
      </c>
      <c r="I75" s="105">
        <v>16200</v>
      </c>
      <c r="J75" s="103">
        <v>0</v>
      </c>
      <c r="K75" s="103">
        <v>0</v>
      </c>
      <c r="L75" s="103">
        <v>0</v>
      </c>
      <c r="M75" s="12">
        <f>I75+J75+K75+L75</f>
        <v>16200</v>
      </c>
      <c r="N75" s="12">
        <v>21</v>
      </c>
      <c r="O75" s="16">
        <v>0</v>
      </c>
      <c r="P75" s="30">
        <f>ROUND(I75/31*N75,0)</f>
        <v>10974</v>
      </c>
      <c r="Q75" s="30">
        <f>ROUND(J75/31*N75,0)</f>
        <v>0</v>
      </c>
      <c r="R75" s="30">
        <f>ROUND(K75/31*N75,0)</f>
        <v>0</v>
      </c>
      <c r="S75" s="30">
        <f>ROUND(I75/31/8*2*O75,0)</f>
        <v>0</v>
      </c>
      <c r="T75" s="30">
        <f>AK75-P75</f>
        <v>161</v>
      </c>
      <c r="U75" s="30">
        <v>0</v>
      </c>
      <c r="V75" s="31">
        <f>U75+T75+S75+R75+Q75+P75</f>
        <v>11135</v>
      </c>
      <c r="W75" s="31">
        <f>IF(P75&gt;15000,15000,P75)</f>
        <v>10974</v>
      </c>
      <c r="X75" s="31">
        <f>V75</f>
        <v>11135</v>
      </c>
      <c r="Y75" s="30">
        <f>ROUND(W75*12%,0)</f>
        <v>1317</v>
      </c>
      <c r="Z75" s="30">
        <f>CEILING(X75*0.75%,1)</f>
        <v>84</v>
      </c>
      <c r="AA75" s="30">
        <v>0</v>
      </c>
      <c r="AB75" s="30">
        <v>0</v>
      </c>
      <c r="AC75" s="30">
        <v>0</v>
      </c>
      <c r="AD75" s="30">
        <f t="shared" si="89"/>
        <v>1401</v>
      </c>
      <c r="AE75" s="30">
        <f>V75-AD75</f>
        <v>9734</v>
      </c>
      <c r="AF75" s="34" t="s">
        <v>86</v>
      </c>
      <c r="AG75" s="35">
        <v>44242</v>
      </c>
      <c r="AI75" s="52">
        <v>44</v>
      </c>
      <c r="AJ75" s="16">
        <v>185</v>
      </c>
      <c r="AK75" s="16">
        <f>190*AI75+15*AJ75</f>
        <v>11135</v>
      </c>
      <c r="AL75" s="115">
        <f>AK75-V75</f>
        <v>0</v>
      </c>
    </row>
    <row r="76" spans="1:40" s="204" customFormat="1" ht="39" customHeight="1">
      <c r="A76" s="152">
        <v>67</v>
      </c>
      <c r="B76" s="75">
        <v>12772</v>
      </c>
      <c r="C76" s="23" t="s">
        <v>77</v>
      </c>
      <c r="D76" s="23" t="s">
        <v>78</v>
      </c>
      <c r="E76" s="22" t="s">
        <v>58</v>
      </c>
      <c r="F76" s="45">
        <v>1115566641</v>
      </c>
      <c r="G76" s="14">
        <v>11801</v>
      </c>
      <c r="H76" s="89" t="s">
        <v>79</v>
      </c>
      <c r="I76" s="16">
        <v>16200</v>
      </c>
      <c r="J76" s="13">
        <v>0</v>
      </c>
      <c r="K76" s="13">
        <v>0</v>
      </c>
      <c r="L76" s="13">
        <v>0</v>
      </c>
      <c r="M76" s="16">
        <f>I76+J76+K76+L76</f>
        <v>16200</v>
      </c>
      <c r="N76" s="12">
        <v>23</v>
      </c>
      <c r="O76" s="12"/>
      <c r="P76" s="30">
        <f>ROUND(I76/31*N76,0)</f>
        <v>12019</v>
      </c>
      <c r="Q76" s="30">
        <f>ROUND(J76/31*N76,0)</f>
        <v>0</v>
      </c>
      <c r="R76" s="30">
        <f>ROUND(K76/31*N76,0)</f>
        <v>0</v>
      </c>
      <c r="S76" s="30">
        <f>ROUND(I76/31/8*2*O76,0)</f>
        <v>0</v>
      </c>
      <c r="T76" s="30">
        <f>AK76-P76</f>
        <v>331</v>
      </c>
      <c r="U76" s="30">
        <v>0</v>
      </c>
      <c r="V76" s="111">
        <f>U76+T76+S76+R76+Q76+P76</f>
        <v>12350</v>
      </c>
      <c r="W76" s="111">
        <f>IF(P76&gt;15000,15000,P76)</f>
        <v>12019</v>
      </c>
      <c r="X76" s="111">
        <f>V76</f>
        <v>12350</v>
      </c>
      <c r="Y76" s="110">
        <f>ROUND(W76*12%,0)</f>
        <v>1442</v>
      </c>
      <c r="Z76" s="110">
        <f>CEILING(X76*0.75%,1)</f>
        <v>93</v>
      </c>
      <c r="AA76" s="110">
        <v>0</v>
      </c>
      <c r="AB76" s="30">
        <v>0</v>
      </c>
      <c r="AC76" s="110">
        <v>0</v>
      </c>
      <c r="AD76" s="110">
        <f t="shared" si="89"/>
        <v>1535</v>
      </c>
      <c r="AE76" s="110">
        <f>V76-AD76</f>
        <v>10815</v>
      </c>
      <c r="AF76" s="34"/>
      <c r="AG76" s="170"/>
      <c r="AI76" s="52">
        <v>65</v>
      </c>
      <c r="AJ76" s="12">
        <v>0</v>
      </c>
      <c r="AK76" s="12">
        <f>190*AI76+15*AJ76</f>
        <v>12350</v>
      </c>
      <c r="AL76" s="12">
        <f>AK76-V76</f>
        <v>0</v>
      </c>
    </row>
    <row r="77" spans="1:40" s="112" customFormat="1" ht="39" customHeight="1">
      <c r="A77" s="152">
        <v>68</v>
      </c>
      <c r="B77" s="24">
        <v>12737</v>
      </c>
      <c r="C77" s="12" t="s">
        <v>259</v>
      </c>
      <c r="D77" s="250" t="s">
        <v>260</v>
      </c>
      <c r="E77" s="22" t="s">
        <v>58</v>
      </c>
      <c r="F77" s="115">
        <v>1115066729</v>
      </c>
      <c r="G77" s="16">
        <v>11766</v>
      </c>
      <c r="H77" s="137" t="s">
        <v>261</v>
      </c>
      <c r="I77" s="105">
        <v>16200</v>
      </c>
      <c r="J77" s="105">
        <v>0</v>
      </c>
      <c r="K77" s="105">
        <v>0</v>
      </c>
      <c r="L77" s="105">
        <v>0</v>
      </c>
      <c r="M77" s="16">
        <f t="shared" si="75"/>
        <v>16200</v>
      </c>
      <c r="N77" s="115">
        <v>28</v>
      </c>
      <c r="O77" s="16">
        <v>0</v>
      </c>
      <c r="P77" s="30">
        <f t="shared" si="84"/>
        <v>14632</v>
      </c>
      <c r="Q77" s="30">
        <f t="shared" si="85"/>
        <v>0</v>
      </c>
      <c r="R77" s="30">
        <f t="shared" si="86"/>
        <v>0</v>
      </c>
      <c r="S77" s="30">
        <f t="shared" si="87"/>
        <v>0</v>
      </c>
      <c r="T77" s="30">
        <f t="shared" si="76"/>
        <v>73</v>
      </c>
      <c r="U77" s="30">
        <v>0</v>
      </c>
      <c r="V77" s="31">
        <f t="shared" si="77"/>
        <v>14705</v>
      </c>
      <c r="W77" s="31">
        <f t="shared" si="73"/>
        <v>14632</v>
      </c>
      <c r="X77" s="31">
        <f t="shared" si="88"/>
        <v>14705</v>
      </c>
      <c r="Y77" s="30">
        <f t="shared" si="78"/>
        <v>1756</v>
      </c>
      <c r="Z77" s="30">
        <f t="shared" si="79"/>
        <v>111</v>
      </c>
      <c r="AA77" s="30">
        <v>0</v>
      </c>
      <c r="AB77" s="30">
        <v>0</v>
      </c>
      <c r="AC77" s="30">
        <v>0</v>
      </c>
      <c r="AD77" s="30">
        <f t="shared" si="89"/>
        <v>1867</v>
      </c>
      <c r="AE77" s="30">
        <f t="shared" si="81"/>
        <v>12838</v>
      </c>
      <c r="AF77" s="34" t="s">
        <v>86</v>
      </c>
      <c r="AG77" s="35">
        <v>44242</v>
      </c>
      <c r="AH77" s="41"/>
      <c r="AI77" s="52">
        <v>53</v>
      </c>
      <c r="AJ77" s="16">
        <v>309</v>
      </c>
      <c r="AK77" s="16">
        <f t="shared" si="82"/>
        <v>14705</v>
      </c>
      <c r="AL77" s="115">
        <f t="shared" si="83"/>
        <v>0</v>
      </c>
      <c r="AM77" s="41"/>
      <c r="AN77" s="41"/>
    </row>
    <row r="78" spans="1:40" s="41" customFormat="1" ht="39" customHeight="1">
      <c r="A78" s="13">
        <v>69</v>
      </c>
      <c r="B78" s="24">
        <v>12403</v>
      </c>
      <c r="C78" s="12" t="s">
        <v>262</v>
      </c>
      <c r="D78" s="16" t="s">
        <v>263</v>
      </c>
      <c r="E78" s="22" t="s">
        <v>58</v>
      </c>
      <c r="F78" s="13">
        <v>6924662863</v>
      </c>
      <c r="G78" s="14">
        <v>1429</v>
      </c>
      <c r="H78" s="89" t="s">
        <v>264</v>
      </c>
      <c r="I78" s="105">
        <v>16200</v>
      </c>
      <c r="J78" s="103">
        <v>0</v>
      </c>
      <c r="K78" s="103">
        <v>0</v>
      </c>
      <c r="L78" s="103">
        <v>0</v>
      </c>
      <c r="M78" s="16">
        <f t="shared" si="75"/>
        <v>16200</v>
      </c>
      <c r="N78" s="115">
        <v>31</v>
      </c>
      <c r="O78" s="16">
        <v>0</v>
      </c>
      <c r="P78" s="30">
        <f t="shared" si="84"/>
        <v>16200</v>
      </c>
      <c r="Q78" s="30">
        <f t="shared" si="85"/>
        <v>0</v>
      </c>
      <c r="R78" s="30">
        <f t="shared" si="86"/>
        <v>0</v>
      </c>
      <c r="S78" s="30">
        <f t="shared" si="87"/>
        <v>0</v>
      </c>
      <c r="T78" s="30">
        <f t="shared" si="76"/>
        <v>1840</v>
      </c>
      <c r="U78" s="30">
        <v>0</v>
      </c>
      <c r="V78" s="31">
        <f t="shared" si="77"/>
        <v>18040</v>
      </c>
      <c r="W78" s="31">
        <f t="shared" si="73"/>
        <v>15000</v>
      </c>
      <c r="X78" s="31">
        <f t="shared" si="88"/>
        <v>18040</v>
      </c>
      <c r="Y78" s="30">
        <f t="shared" si="78"/>
        <v>1800</v>
      </c>
      <c r="Z78" s="30">
        <f t="shared" si="79"/>
        <v>136</v>
      </c>
      <c r="AA78" s="30">
        <v>0</v>
      </c>
      <c r="AB78" s="30">
        <v>0</v>
      </c>
      <c r="AC78" s="30">
        <v>0</v>
      </c>
      <c r="AD78" s="30">
        <f t="shared" si="89"/>
        <v>1936</v>
      </c>
      <c r="AE78" s="30">
        <f t="shared" si="81"/>
        <v>16104</v>
      </c>
      <c r="AF78" s="34" t="s">
        <v>86</v>
      </c>
      <c r="AG78" s="35">
        <v>44242</v>
      </c>
      <c r="AI78" s="52">
        <v>76</v>
      </c>
      <c r="AJ78" s="16">
        <v>240</v>
      </c>
      <c r="AK78" s="55">
        <f t="shared" si="82"/>
        <v>18040</v>
      </c>
      <c r="AL78" s="16">
        <f t="shared" si="83"/>
        <v>0</v>
      </c>
    </row>
    <row r="79" spans="1:40" s="41" customFormat="1" ht="39" customHeight="1">
      <c r="A79" s="152">
        <v>70</v>
      </c>
      <c r="B79" s="21">
        <v>12477</v>
      </c>
      <c r="C79" s="23" t="s">
        <v>265</v>
      </c>
      <c r="D79" s="23" t="s">
        <v>266</v>
      </c>
      <c r="E79" s="22" t="s">
        <v>58</v>
      </c>
      <c r="F79" s="13">
        <v>1115040205</v>
      </c>
      <c r="G79" s="14">
        <v>11506</v>
      </c>
      <c r="H79" s="27" t="s">
        <v>267</v>
      </c>
      <c r="I79" s="105">
        <v>16200</v>
      </c>
      <c r="J79" s="103">
        <v>0</v>
      </c>
      <c r="K79" s="103">
        <v>0</v>
      </c>
      <c r="L79" s="103">
        <v>0</v>
      </c>
      <c r="M79" s="16">
        <f t="shared" si="75"/>
        <v>16200</v>
      </c>
      <c r="N79" s="16">
        <v>18</v>
      </c>
      <c r="O79" s="16">
        <v>0</v>
      </c>
      <c r="P79" s="30">
        <f t="shared" si="84"/>
        <v>9406</v>
      </c>
      <c r="Q79" s="30">
        <f t="shared" si="85"/>
        <v>0</v>
      </c>
      <c r="R79" s="30">
        <f t="shared" si="86"/>
        <v>0</v>
      </c>
      <c r="S79" s="30">
        <f t="shared" si="87"/>
        <v>0</v>
      </c>
      <c r="T79" s="30">
        <f t="shared" si="76"/>
        <v>249</v>
      </c>
      <c r="U79" s="30">
        <v>0</v>
      </c>
      <c r="V79" s="31">
        <f t="shared" si="77"/>
        <v>9655</v>
      </c>
      <c r="W79" s="31">
        <f t="shared" si="73"/>
        <v>9406</v>
      </c>
      <c r="X79" s="31">
        <f t="shared" si="88"/>
        <v>9655</v>
      </c>
      <c r="Y79" s="30">
        <f t="shared" si="78"/>
        <v>1129</v>
      </c>
      <c r="Z79" s="30">
        <f t="shared" si="79"/>
        <v>73</v>
      </c>
      <c r="AA79" s="30">
        <v>0</v>
      </c>
      <c r="AB79" s="30">
        <v>0</v>
      </c>
      <c r="AC79" s="30">
        <v>0</v>
      </c>
      <c r="AD79" s="30">
        <f t="shared" ref="AD79:AD81" si="90">+AC79+AB79+AA79+Z79+Y79</f>
        <v>1202</v>
      </c>
      <c r="AE79" s="30">
        <f t="shared" si="81"/>
        <v>8453</v>
      </c>
      <c r="AF79" s="34"/>
      <c r="AG79" s="170"/>
      <c r="AI79" s="52">
        <v>43</v>
      </c>
      <c r="AJ79" s="16">
        <v>99</v>
      </c>
      <c r="AK79" s="16">
        <f t="shared" si="82"/>
        <v>9655</v>
      </c>
      <c r="AL79" s="16">
        <f>AK79-V79</f>
        <v>0</v>
      </c>
    </row>
    <row r="80" spans="1:40" s="41" customFormat="1" ht="39" customHeight="1">
      <c r="A80" s="152">
        <v>71</v>
      </c>
      <c r="B80" s="16">
        <v>12309</v>
      </c>
      <c r="C80" s="12" t="s">
        <v>268</v>
      </c>
      <c r="D80" s="12" t="s">
        <v>269</v>
      </c>
      <c r="E80" s="22" t="s">
        <v>58</v>
      </c>
      <c r="F80" s="13">
        <v>1114727385</v>
      </c>
      <c r="G80" s="14">
        <v>1335</v>
      </c>
      <c r="H80" s="89" t="s">
        <v>270</v>
      </c>
      <c r="I80" s="105">
        <v>16200</v>
      </c>
      <c r="J80" s="103">
        <v>0</v>
      </c>
      <c r="K80" s="103">
        <v>0</v>
      </c>
      <c r="L80" s="103">
        <v>0</v>
      </c>
      <c r="M80" s="16">
        <f t="shared" si="75"/>
        <v>16200</v>
      </c>
      <c r="N80" s="16">
        <v>21</v>
      </c>
      <c r="O80" s="16">
        <v>0</v>
      </c>
      <c r="P80" s="30">
        <f t="shared" si="84"/>
        <v>10974</v>
      </c>
      <c r="Q80" s="30">
        <f t="shared" si="85"/>
        <v>0</v>
      </c>
      <c r="R80" s="30">
        <f t="shared" si="86"/>
        <v>0</v>
      </c>
      <c r="S80" s="30">
        <f t="shared" si="87"/>
        <v>0</v>
      </c>
      <c r="T80" s="30">
        <f t="shared" si="76"/>
        <v>221</v>
      </c>
      <c r="U80" s="30">
        <v>0</v>
      </c>
      <c r="V80" s="31">
        <f t="shared" si="77"/>
        <v>11195</v>
      </c>
      <c r="W80" s="31">
        <f t="shared" si="73"/>
        <v>10974</v>
      </c>
      <c r="X80" s="31">
        <f t="shared" si="88"/>
        <v>11195</v>
      </c>
      <c r="Y80" s="30">
        <f t="shared" si="78"/>
        <v>1317</v>
      </c>
      <c r="Z80" s="30">
        <f t="shared" si="79"/>
        <v>84</v>
      </c>
      <c r="AA80" s="30">
        <v>0</v>
      </c>
      <c r="AB80" s="30"/>
      <c r="AC80" s="30">
        <v>0</v>
      </c>
      <c r="AD80" s="30">
        <f t="shared" si="90"/>
        <v>1401</v>
      </c>
      <c r="AE80" s="30">
        <f t="shared" si="81"/>
        <v>9794</v>
      </c>
      <c r="AF80" s="34" t="s">
        <v>86</v>
      </c>
      <c r="AG80" s="35">
        <v>44242</v>
      </c>
      <c r="AI80" s="52">
        <v>56</v>
      </c>
      <c r="AJ80" s="16">
        <v>37</v>
      </c>
      <c r="AK80" s="16">
        <f t="shared" si="82"/>
        <v>11195</v>
      </c>
      <c r="AL80" s="16">
        <f t="shared" si="83"/>
        <v>0</v>
      </c>
    </row>
    <row r="81" spans="1:42" s="41" customFormat="1" ht="36" customHeight="1">
      <c r="A81" s="13">
        <v>72</v>
      </c>
      <c r="B81" s="16">
        <v>11208</v>
      </c>
      <c r="C81" s="12" t="s">
        <v>271</v>
      </c>
      <c r="D81" s="12" t="s">
        <v>272</v>
      </c>
      <c r="E81" s="22" t="s">
        <v>58</v>
      </c>
      <c r="F81" s="12">
        <v>1321219093</v>
      </c>
      <c r="G81" s="14">
        <v>1234</v>
      </c>
      <c r="H81" s="89" t="s">
        <v>273</v>
      </c>
      <c r="I81" s="105">
        <v>16200</v>
      </c>
      <c r="J81" s="103">
        <v>0</v>
      </c>
      <c r="K81" s="103">
        <v>0</v>
      </c>
      <c r="L81" s="103">
        <v>0</v>
      </c>
      <c r="M81" s="16">
        <f t="shared" si="75"/>
        <v>16200</v>
      </c>
      <c r="N81" s="16">
        <v>22</v>
      </c>
      <c r="O81" s="16">
        <v>0</v>
      </c>
      <c r="P81" s="30">
        <f t="shared" si="84"/>
        <v>11497</v>
      </c>
      <c r="Q81" s="30">
        <f t="shared" si="85"/>
        <v>0</v>
      </c>
      <c r="R81" s="30">
        <f t="shared" si="86"/>
        <v>0</v>
      </c>
      <c r="S81" s="30">
        <f t="shared" si="87"/>
        <v>0</v>
      </c>
      <c r="T81" s="30">
        <f t="shared" si="76"/>
        <v>433</v>
      </c>
      <c r="U81" s="30">
        <v>0</v>
      </c>
      <c r="V81" s="31">
        <f t="shared" si="77"/>
        <v>11930</v>
      </c>
      <c r="W81" s="31">
        <f t="shared" si="73"/>
        <v>11497</v>
      </c>
      <c r="X81" s="31">
        <f t="shared" si="88"/>
        <v>11930</v>
      </c>
      <c r="Y81" s="30">
        <f t="shared" si="78"/>
        <v>1380</v>
      </c>
      <c r="Z81" s="30">
        <f>CEILING(X81*0.75%,1)</f>
        <v>90</v>
      </c>
      <c r="AA81" s="30">
        <v>0</v>
      </c>
      <c r="AB81" s="30">
        <v>0</v>
      </c>
      <c r="AC81" s="30">
        <v>0</v>
      </c>
      <c r="AD81" s="30">
        <f t="shared" si="90"/>
        <v>1470</v>
      </c>
      <c r="AE81" s="30">
        <f t="shared" si="81"/>
        <v>10460</v>
      </c>
      <c r="AF81" s="34" t="s">
        <v>86</v>
      </c>
      <c r="AG81" s="35">
        <v>44242</v>
      </c>
      <c r="AI81" s="52">
        <v>62</v>
      </c>
      <c r="AJ81" s="16">
        <v>10</v>
      </c>
      <c r="AK81" s="55">
        <f>190*AI81+15*AJ81</f>
        <v>11930</v>
      </c>
      <c r="AL81" s="16">
        <f>AK81-V81</f>
        <v>0</v>
      </c>
    </row>
    <row r="82" spans="1:42" s="41" customFormat="1" ht="39.6" customHeight="1">
      <c r="A82" s="152">
        <v>73</v>
      </c>
      <c r="B82" s="16">
        <v>11216</v>
      </c>
      <c r="C82" s="12" t="s">
        <v>274</v>
      </c>
      <c r="D82" s="12" t="s">
        <v>275</v>
      </c>
      <c r="E82" s="22" t="s">
        <v>58</v>
      </c>
      <c r="F82" s="12">
        <v>1321570258</v>
      </c>
      <c r="G82" s="14">
        <v>1242</v>
      </c>
      <c r="H82" s="89" t="s">
        <v>276</v>
      </c>
      <c r="I82" s="105">
        <v>16200</v>
      </c>
      <c r="J82" s="103">
        <v>0</v>
      </c>
      <c r="K82" s="103">
        <v>0</v>
      </c>
      <c r="L82" s="103">
        <v>0</v>
      </c>
      <c r="M82" s="16">
        <f t="shared" si="75"/>
        <v>16200</v>
      </c>
      <c r="N82" s="16">
        <v>31</v>
      </c>
      <c r="O82" s="16">
        <v>0</v>
      </c>
      <c r="P82" s="30">
        <f t="shared" si="84"/>
        <v>16200</v>
      </c>
      <c r="Q82" s="30">
        <f t="shared" si="85"/>
        <v>0</v>
      </c>
      <c r="R82" s="30">
        <v>2000</v>
      </c>
      <c r="S82" s="30">
        <f t="shared" si="87"/>
        <v>0</v>
      </c>
      <c r="T82" s="30">
        <f t="shared" si="76"/>
        <v>3015</v>
      </c>
      <c r="U82" s="30">
        <v>0</v>
      </c>
      <c r="V82" s="31">
        <f t="shared" si="77"/>
        <v>21215</v>
      </c>
      <c r="W82" s="31">
        <f t="shared" si="73"/>
        <v>15000</v>
      </c>
      <c r="X82" s="31">
        <v>21000</v>
      </c>
      <c r="Y82" s="30">
        <f t="shared" si="78"/>
        <v>1800</v>
      </c>
      <c r="Z82" s="30">
        <f t="shared" ref="Z82:Z90" si="91">CEILING(X82*0.75%,1)</f>
        <v>158</v>
      </c>
      <c r="AA82" s="30">
        <v>0</v>
      </c>
      <c r="AB82" s="30">
        <v>0</v>
      </c>
      <c r="AC82" s="30">
        <v>0</v>
      </c>
      <c r="AD82" s="30">
        <f t="shared" ref="AD82:AD90" si="92">Y82+Z82+AA82+AB82+AC82</f>
        <v>1958</v>
      </c>
      <c r="AE82" s="30">
        <f t="shared" si="81"/>
        <v>19257</v>
      </c>
      <c r="AF82" s="34" t="s">
        <v>86</v>
      </c>
      <c r="AG82" s="35">
        <v>44242</v>
      </c>
      <c r="AH82" s="135"/>
      <c r="AI82" s="52">
        <v>69</v>
      </c>
      <c r="AJ82" s="16">
        <v>407</v>
      </c>
      <c r="AK82" s="16">
        <f t="shared" ref="AK82:AK90" si="93">190*AI82+15*AJ82</f>
        <v>19215</v>
      </c>
      <c r="AL82" s="115">
        <f t="shared" ref="AL82:AL90" si="94">AK82-V82</f>
        <v>-2000</v>
      </c>
    </row>
    <row r="83" spans="1:42" s="135" customFormat="1" ht="39" customHeight="1">
      <c r="A83" s="152">
        <v>74</v>
      </c>
      <c r="B83" s="21">
        <v>12781</v>
      </c>
      <c r="C83" s="23" t="s">
        <v>277</v>
      </c>
      <c r="D83" s="23" t="s">
        <v>278</v>
      </c>
      <c r="E83" s="22" t="s">
        <v>58</v>
      </c>
      <c r="F83" s="113">
        <v>1115578415</v>
      </c>
      <c r="G83" s="14">
        <v>11810</v>
      </c>
      <c r="H83" s="126" t="s">
        <v>279</v>
      </c>
      <c r="I83" s="105">
        <v>16200</v>
      </c>
      <c r="J83" s="103">
        <v>0</v>
      </c>
      <c r="K83" s="103">
        <v>0</v>
      </c>
      <c r="L83" s="103">
        <v>0</v>
      </c>
      <c r="M83" s="12">
        <f t="shared" si="75"/>
        <v>16200</v>
      </c>
      <c r="N83" s="16">
        <v>28</v>
      </c>
      <c r="O83" s="16">
        <v>0</v>
      </c>
      <c r="P83" s="30">
        <f t="shared" si="84"/>
        <v>14632</v>
      </c>
      <c r="Q83" s="30">
        <f t="shared" si="85"/>
        <v>0</v>
      </c>
      <c r="R83" s="30">
        <v>2000</v>
      </c>
      <c r="S83" s="30">
        <f t="shared" si="87"/>
        <v>0</v>
      </c>
      <c r="T83" s="30">
        <f t="shared" si="76"/>
        <v>28</v>
      </c>
      <c r="U83" s="30">
        <v>0</v>
      </c>
      <c r="V83" s="31">
        <f t="shared" si="77"/>
        <v>16660</v>
      </c>
      <c r="W83" s="31">
        <f t="shared" si="73"/>
        <v>14632</v>
      </c>
      <c r="X83" s="31">
        <f t="shared" si="88"/>
        <v>16660</v>
      </c>
      <c r="Y83" s="30">
        <f t="shared" si="78"/>
        <v>1756</v>
      </c>
      <c r="Z83" s="30">
        <f t="shared" si="91"/>
        <v>125</v>
      </c>
      <c r="AA83" s="30">
        <v>0</v>
      </c>
      <c r="AB83" s="30">
        <v>0</v>
      </c>
      <c r="AC83" s="30">
        <v>0</v>
      </c>
      <c r="AD83" s="30">
        <f t="shared" si="92"/>
        <v>1881</v>
      </c>
      <c r="AE83" s="30">
        <f t="shared" si="81"/>
        <v>14779</v>
      </c>
      <c r="AF83" s="34" t="s">
        <v>86</v>
      </c>
      <c r="AG83" s="35">
        <v>44242</v>
      </c>
      <c r="AH83" s="112"/>
      <c r="AI83" s="52">
        <v>59</v>
      </c>
      <c r="AJ83" s="16">
        <v>230</v>
      </c>
      <c r="AK83" s="16">
        <f t="shared" si="93"/>
        <v>14660</v>
      </c>
      <c r="AL83" s="115">
        <f t="shared" si="94"/>
        <v>-2000</v>
      </c>
    </row>
    <row r="84" spans="1:42" s="135" customFormat="1" ht="39" customHeight="1">
      <c r="A84" s="13">
        <v>75</v>
      </c>
      <c r="B84" s="21">
        <v>12788</v>
      </c>
      <c r="C84" s="23" t="s">
        <v>280</v>
      </c>
      <c r="D84" s="23" t="s">
        <v>281</v>
      </c>
      <c r="E84" s="22" t="s">
        <v>58</v>
      </c>
      <c r="F84" s="113">
        <v>1115608676</v>
      </c>
      <c r="G84" s="14">
        <v>11817</v>
      </c>
      <c r="H84" s="126">
        <v>101505717526</v>
      </c>
      <c r="I84" s="105">
        <v>16200</v>
      </c>
      <c r="J84" s="103">
        <v>0</v>
      </c>
      <c r="K84" s="103">
        <v>0</v>
      </c>
      <c r="L84" s="103">
        <v>0</v>
      </c>
      <c r="M84" s="12">
        <f t="shared" si="75"/>
        <v>16200</v>
      </c>
      <c r="N84" s="16">
        <v>30</v>
      </c>
      <c r="O84" s="16">
        <v>0</v>
      </c>
      <c r="P84" s="30">
        <f t="shared" si="84"/>
        <v>15677</v>
      </c>
      <c r="Q84" s="30">
        <f t="shared" si="85"/>
        <v>0</v>
      </c>
      <c r="R84" s="30">
        <f t="shared" ref="R84:R90" si="95">ROUND(K84/31*N84,0)</f>
        <v>0</v>
      </c>
      <c r="S84" s="30">
        <f t="shared" si="87"/>
        <v>0</v>
      </c>
      <c r="T84" s="30">
        <f t="shared" si="76"/>
        <v>453</v>
      </c>
      <c r="U84" s="30">
        <v>0</v>
      </c>
      <c r="V84" s="31">
        <f t="shared" si="77"/>
        <v>16130</v>
      </c>
      <c r="W84" s="31">
        <f t="shared" si="73"/>
        <v>15000</v>
      </c>
      <c r="X84" s="31">
        <f t="shared" si="88"/>
        <v>16130</v>
      </c>
      <c r="Y84" s="30">
        <f t="shared" si="78"/>
        <v>1800</v>
      </c>
      <c r="Z84" s="30">
        <f t="shared" si="91"/>
        <v>121</v>
      </c>
      <c r="AA84" s="30">
        <v>0</v>
      </c>
      <c r="AB84" s="30">
        <v>0</v>
      </c>
      <c r="AC84" s="30">
        <v>0</v>
      </c>
      <c r="AD84" s="30">
        <f t="shared" si="92"/>
        <v>1921</v>
      </c>
      <c r="AE84" s="30">
        <f t="shared" si="81"/>
        <v>14209</v>
      </c>
      <c r="AF84" s="34" t="s">
        <v>86</v>
      </c>
      <c r="AG84" s="35">
        <v>44242</v>
      </c>
      <c r="AH84" s="112"/>
      <c r="AI84" s="52">
        <v>59</v>
      </c>
      <c r="AJ84" s="16">
        <v>328</v>
      </c>
      <c r="AK84" s="16">
        <f t="shared" si="93"/>
        <v>16130</v>
      </c>
      <c r="AL84" s="115">
        <f t="shared" si="94"/>
        <v>0</v>
      </c>
    </row>
    <row r="85" spans="1:42" s="135" customFormat="1" ht="39" customHeight="1">
      <c r="A85" s="152">
        <v>76</v>
      </c>
      <c r="B85" s="109">
        <v>12852</v>
      </c>
      <c r="C85" s="23" t="s">
        <v>282</v>
      </c>
      <c r="D85" s="23" t="s">
        <v>283</v>
      </c>
      <c r="E85" s="22" t="s">
        <v>58</v>
      </c>
      <c r="F85" s="113">
        <v>6718539220</v>
      </c>
      <c r="G85" s="152">
        <v>11881</v>
      </c>
      <c r="H85" s="126" t="s">
        <v>284</v>
      </c>
      <c r="I85" s="105">
        <v>16200</v>
      </c>
      <c r="J85" s="103">
        <v>0</v>
      </c>
      <c r="K85" s="103">
        <v>0</v>
      </c>
      <c r="L85" s="103">
        <v>0</v>
      </c>
      <c r="M85" s="12">
        <f t="shared" si="75"/>
        <v>16200</v>
      </c>
      <c r="N85" s="12">
        <v>27</v>
      </c>
      <c r="O85" s="16">
        <v>0</v>
      </c>
      <c r="P85" s="30">
        <f t="shared" si="84"/>
        <v>14110</v>
      </c>
      <c r="Q85" s="30">
        <f t="shared" si="85"/>
        <v>0</v>
      </c>
      <c r="R85" s="30">
        <f t="shared" si="95"/>
        <v>0</v>
      </c>
      <c r="S85" s="30">
        <f t="shared" si="87"/>
        <v>0</v>
      </c>
      <c r="T85" s="30">
        <f t="shared" si="76"/>
        <v>360</v>
      </c>
      <c r="U85" s="30">
        <v>0</v>
      </c>
      <c r="V85" s="31">
        <f t="shared" si="77"/>
        <v>14470</v>
      </c>
      <c r="W85" s="31">
        <f t="shared" si="73"/>
        <v>14110</v>
      </c>
      <c r="X85" s="31">
        <f t="shared" si="88"/>
        <v>14470</v>
      </c>
      <c r="Y85" s="30">
        <f t="shared" si="78"/>
        <v>1693</v>
      </c>
      <c r="Z85" s="30">
        <f t="shared" si="91"/>
        <v>109</v>
      </c>
      <c r="AA85" s="30">
        <v>0</v>
      </c>
      <c r="AB85" s="30">
        <v>0</v>
      </c>
      <c r="AC85" s="30">
        <v>0</v>
      </c>
      <c r="AD85" s="30">
        <f t="shared" si="92"/>
        <v>1802</v>
      </c>
      <c r="AE85" s="30">
        <f t="shared" si="81"/>
        <v>12668</v>
      </c>
      <c r="AF85" s="34" t="s">
        <v>86</v>
      </c>
      <c r="AG85" s="35">
        <v>44242</v>
      </c>
      <c r="AI85" s="52">
        <v>55</v>
      </c>
      <c r="AJ85" s="16">
        <v>268</v>
      </c>
      <c r="AK85" s="16">
        <f t="shared" si="93"/>
        <v>14470</v>
      </c>
      <c r="AL85" s="115">
        <f t="shared" si="94"/>
        <v>0</v>
      </c>
    </row>
    <row r="86" spans="1:42" s="135" customFormat="1" ht="39" customHeight="1">
      <c r="A86" s="152">
        <v>77</v>
      </c>
      <c r="B86" s="21">
        <v>12860</v>
      </c>
      <c r="C86" s="23" t="s">
        <v>285</v>
      </c>
      <c r="D86" s="23" t="s">
        <v>283</v>
      </c>
      <c r="E86" s="22" t="s">
        <v>58</v>
      </c>
      <c r="F86" s="113">
        <v>1115738804</v>
      </c>
      <c r="G86" s="152">
        <v>11889</v>
      </c>
      <c r="H86" s="126" t="s">
        <v>286</v>
      </c>
      <c r="I86" s="105">
        <v>16200</v>
      </c>
      <c r="J86" s="103">
        <v>0</v>
      </c>
      <c r="K86" s="103">
        <v>0</v>
      </c>
      <c r="L86" s="103">
        <v>0</v>
      </c>
      <c r="M86" s="12">
        <f t="shared" si="75"/>
        <v>16200</v>
      </c>
      <c r="N86" s="12">
        <v>31</v>
      </c>
      <c r="O86" s="16">
        <v>0</v>
      </c>
      <c r="P86" s="30">
        <f t="shared" si="84"/>
        <v>16200</v>
      </c>
      <c r="Q86" s="30">
        <f t="shared" si="85"/>
        <v>0</v>
      </c>
      <c r="R86" s="30">
        <f t="shared" si="95"/>
        <v>0</v>
      </c>
      <c r="S86" s="30">
        <f t="shared" si="87"/>
        <v>0</v>
      </c>
      <c r="T86" s="30">
        <f t="shared" si="76"/>
        <v>2220</v>
      </c>
      <c r="U86" s="30">
        <v>0</v>
      </c>
      <c r="V86" s="31">
        <f t="shared" si="77"/>
        <v>18420</v>
      </c>
      <c r="W86" s="31">
        <f t="shared" si="73"/>
        <v>15000</v>
      </c>
      <c r="X86" s="31">
        <f t="shared" si="88"/>
        <v>18420</v>
      </c>
      <c r="Y86" s="30">
        <f t="shared" si="78"/>
        <v>1800</v>
      </c>
      <c r="Z86" s="30">
        <f t="shared" si="91"/>
        <v>139</v>
      </c>
      <c r="AA86" s="30">
        <v>0</v>
      </c>
      <c r="AB86" s="30">
        <v>0</v>
      </c>
      <c r="AC86" s="30">
        <v>0</v>
      </c>
      <c r="AD86" s="30">
        <f t="shared" si="92"/>
        <v>1939</v>
      </c>
      <c r="AE86" s="30">
        <f t="shared" si="81"/>
        <v>16481</v>
      </c>
      <c r="AF86" s="34" t="s">
        <v>86</v>
      </c>
      <c r="AG86" s="35">
        <v>44242</v>
      </c>
      <c r="AI86" s="52">
        <v>69</v>
      </c>
      <c r="AJ86" s="16">
        <v>354</v>
      </c>
      <c r="AK86" s="16">
        <f t="shared" si="93"/>
        <v>18420</v>
      </c>
      <c r="AL86" s="115">
        <f t="shared" si="94"/>
        <v>0</v>
      </c>
    </row>
    <row r="87" spans="1:42" s="204" customFormat="1" ht="39" customHeight="1">
      <c r="A87" s="13">
        <v>78</v>
      </c>
      <c r="B87" s="21">
        <v>12872</v>
      </c>
      <c r="C87" s="23" t="s">
        <v>221</v>
      </c>
      <c r="D87" s="23" t="s">
        <v>222</v>
      </c>
      <c r="E87" s="22" t="s">
        <v>58</v>
      </c>
      <c r="F87" s="45">
        <v>6714298422</v>
      </c>
      <c r="G87" s="26">
        <v>11901</v>
      </c>
      <c r="H87" s="89" t="s">
        <v>223</v>
      </c>
      <c r="I87" s="105">
        <v>16200</v>
      </c>
      <c r="J87" s="103">
        <v>0</v>
      </c>
      <c r="K87" s="103">
        <v>0</v>
      </c>
      <c r="L87" s="103">
        <v>0</v>
      </c>
      <c r="M87" s="12">
        <f t="shared" si="75"/>
        <v>16200</v>
      </c>
      <c r="N87" s="12">
        <v>31</v>
      </c>
      <c r="O87" s="12">
        <v>0</v>
      </c>
      <c r="P87" s="30">
        <f t="shared" si="84"/>
        <v>16200</v>
      </c>
      <c r="Q87" s="30">
        <f t="shared" si="85"/>
        <v>0</v>
      </c>
      <c r="R87" s="30">
        <f t="shared" si="95"/>
        <v>0</v>
      </c>
      <c r="S87" s="30">
        <f t="shared" si="87"/>
        <v>0</v>
      </c>
      <c r="T87" s="30">
        <f t="shared" si="76"/>
        <v>55</v>
      </c>
      <c r="U87" s="30">
        <v>0</v>
      </c>
      <c r="V87" s="111">
        <f t="shared" si="77"/>
        <v>16255</v>
      </c>
      <c r="W87" s="111">
        <f t="shared" si="73"/>
        <v>15000</v>
      </c>
      <c r="X87" s="111">
        <f t="shared" si="88"/>
        <v>16255</v>
      </c>
      <c r="Y87" s="110">
        <f t="shared" si="78"/>
        <v>1800</v>
      </c>
      <c r="Z87" s="110">
        <f t="shared" si="91"/>
        <v>122</v>
      </c>
      <c r="AA87" s="110">
        <v>0</v>
      </c>
      <c r="AB87" s="30">
        <v>0</v>
      </c>
      <c r="AC87" s="110">
        <v>0</v>
      </c>
      <c r="AD87" s="110">
        <f t="shared" si="92"/>
        <v>1922</v>
      </c>
      <c r="AE87" s="110">
        <f t="shared" si="81"/>
        <v>14333</v>
      </c>
      <c r="AF87" s="34" t="s">
        <v>86</v>
      </c>
      <c r="AG87" s="35">
        <v>44242</v>
      </c>
      <c r="AI87" s="52">
        <v>76</v>
      </c>
      <c r="AJ87" s="12">
        <v>121</v>
      </c>
      <c r="AK87" s="12">
        <f t="shared" si="93"/>
        <v>16255</v>
      </c>
      <c r="AL87" s="12">
        <f t="shared" si="94"/>
        <v>0</v>
      </c>
    </row>
    <row r="88" spans="1:42" s="204" customFormat="1" ht="39" customHeight="1">
      <c r="A88" s="152">
        <v>79</v>
      </c>
      <c r="B88" s="21">
        <v>12873</v>
      </c>
      <c r="C88" s="23" t="s">
        <v>290</v>
      </c>
      <c r="D88" s="23" t="s">
        <v>291</v>
      </c>
      <c r="E88" s="22" t="s">
        <v>58</v>
      </c>
      <c r="F88" s="45">
        <v>1115748747</v>
      </c>
      <c r="G88" s="26">
        <v>11902</v>
      </c>
      <c r="H88" s="89" t="s">
        <v>292</v>
      </c>
      <c r="I88" s="105">
        <v>16200</v>
      </c>
      <c r="J88" s="103">
        <v>0</v>
      </c>
      <c r="K88" s="103">
        <v>0</v>
      </c>
      <c r="L88" s="103">
        <v>0</v>
      </c>
      <c r="M88" s="12">
        <f t="shared" si="75"/>
        <v>16200</v>
      </c>
      <c r="N88" s="12">
        <v>23</v>
      </c>
      <c r="O88" s="12">
        <v>0</v>
      </c>
      <c r="P88" s="30">
        <f t="shared" si="84"/>
        <v>12019</v>
      </c>
      <c r="Q88" s="30">
        <f t="shared" si="85"/>
        <v>0</v>
      </c>
      <c r="R88" s="30">
        <f t="shared" si="95"/>
        <v>0</v>
      </c>
      <c r="S88" s="30">
        <f t="shared" si="87"/>
        <v>0</v>
      </c>
      <c r="T88" s="30">
        <f t="shared" si="76"/>
        <v>181</v>
      </c>
      <c r="U88" s="30">
        <v>0</v>
      </c>
      <c r="V88" s="111">
        <f t="shared" si="77"/>
        <v>12200</v>
      </c>
      <c r="W88" s="111">
        <f t="shared" si="73"/>
        <v>12019</v>
      </c>
      <c r="X88" s="111">
        <f t="shared" si="88"/>
        <v>12200</v>
      </c>
      <c r="Y88" s="110">
        <f t="shared" si="78"/>
        <v>1442</v>
      </c>
      <c r="Z88" s="110">
        <f t="shared" si="91"/>
        <v>92</v>
      </c>
      <c r="AA88" s="110">
        <v>0</v>
      </c>
      <c r="AB88" s="30">
        <v>0</v>
      </c>
      <c r="AC88" s="110">
        <v>0</v>
      </c>
      <c r="AD88" s="110">
        <f t="shared" si="92"/>
        <v>1534</v>
      </c>
      <c r="AE88" s="110">
        <f t="shared" si="81"/>
        <v>10666</v>
      </c>
      <c r="AF88" s="34" t="s">
        <v>86</v>
      </c>
      <c r="AG88" s="35">
        <v>44242</v>
      </c>
      <c r="AI88" s="52">
        <v>59</v>
      </c>
      <c r="AJ88" s="12">
        <v>66</v>
      </c>
      <c r="AK88" s="12">
        <f t="shared" si="93"/>
        <v>12200</v>
      </c>
      <c r="AL88" s="12">
        <f t="shared" si="94"/>
        <v>0</v>
      </c>
    </row>
    <row r="89" spans="1:42" s="125" customFormat="1" ht="39" customHeight="1">
      <c r="A89" s="152">
        <v>80</v>
      </c>
      <c r="B89" s="21">
        <v>12756</v>
      </c>
      <c r="C89" s="23" t="s">
        <v>197</v>
      </c>
      <c r="D89" s="23" t="s">
        <v>198</v>
      </c>
      <c r="E89" s="22" t="s">
        <v>58</v>
      </c>
      <c r="F89" s="113">
        <v>1115539705</v>
      </c>
      <c r="G89" s="113">
        <v>11785</v>
      </c>
      <c r="H89" s="114" t="s">
        <v>199</v>
      </c>
      <c r="I89" s="105">
        <v>16200</v>
      </c>
      <c r="J89" s="103">
        <v>0</v>
      </c>
      <c r="K89" s="103">
        <v>0</v>
      </c>
      <c r="L89" s="103">
        <v>0</v>
      </c>
      <c r="M89" s="16">
        <f t="shared" si="75"/>
        <v>16200</v>
      </c>
      <c r="N89" s="16">
        <v>25</v>
      </c>
      <c r="O89" s="115">
        <v>0</v>
      </c>
      <c r="P89" s="30">
        <f t="shared" si="84"/>
        <v>13065</v>
      </c>
      <c r="Q89" s="30">
        <f t="shared" si="85"/>
        <v>0</v>
      </c>
      <c r="R89" s="30">
        <f t="shared" si="95"/>
        <v>0</v>
      </c>
      <c r="S89" s="30">
        <f t="shared" si="87"/>
        <v>0</v>
      </c>
      <c r="T89" s="30">
        <f t="shared" si="76"/>
        <v>485</v>
      </c>
      <c r="U89" s="30">
        <v>0</v>
      </c>
      <c r="V89" s="111">
        <f t="shared" si="77"/>
        <v>13550</v>
      </c>
      <c r="W89" s="111">
        <f t="shared" si="73"/>
        <v>13065</v>
      </c>
      <c r="X89" s="111">
        <f t="shared" si="88"/>
        <v>13550</v>
      </c>
      <c r="Y89" s="110">
        <f t="shared" si="78"/>
        <v>1568</v>
      </c>
      <c r="Z89" s="110">
        <f t="shared" si="91"/>
        <v>102</v>
      </c>
      <c r="AA89" s="110">
        <v>0</v>
      </c>
      <c r="AB89" s="30">
        <v>0</v>
      </c>
      <c r="AC89" s="110">
        <v>0</v>
      </c>
      <c r="AD89" s="110">
        <f t="shared" si="92"/>
        <v>1670</v>
      </c>
      <c r="AE89" s="110">
        <f t="shared" si="81"/>
        <v>11880</v>
      </c>
      <c r="AF89" s="34" t="s">
        <v>86</v>
      </c>
      <c r="AG89" s="35">
        <v>44242</v>
      </c>
      <c r="AH89" s="112"/>
      <c r="AI89" s="52">
        <v>59</v>
      </c>
      <c r="AJ89" s="12">
        <v>156</v>
      </c>
      <c r="AK89" s="12">
        <f t="shared" si="93"/>
        <v>13550</v>
      </c>
      <c r="AL89" s="12">
        <f t="shared" si="94"/>
        <v>0</v>
      </c>
    </row>
    <row r="90" spans="1:42" s="125" customFormat="1" ht="39" customHeight="1">
      <c r="A90" s="13">
        <v>81</v>
      </c>
      <c r="B90" s="21">
        <v>12620</v>
      </c>
      <c r="C90" s="23" t="s">
        <v>74</v>
      </c>
      <c r="D90" s="239" t="s">
        <v>75</v>
      </c>
      <c r="E90" s="22" t="s">
        <v>58</v>
      </c>
      <c r="F90" s="84">
        <v>1115327349</v>
      </c>
      <c r="G90" s="14">
        <v>11649</v>
      </c>
      <c r="H90" s="114" t="s">
        <v>76</v>
      </c>
      <c r="I90" s="105">
        <v>16200</v>
      </c>
      <c r="J90" s="103">
        <v>0</v>
      </c>
      <c r="K90" s="103">
        <v>0</v>
      </c>
      <c r="L90" s="103">
        <v>0</v>
      </c>
      <c r="M90" s="16">
        <f t="shared" si="75"/>
        <v>16200</v>
      </c>
      <c r="N90" s="16">
        <v>31</v>
      </c>
      <c r="O90" s="115">
        <v>0</v>
      </c>
      <c r="P90" s="30">
        <f t="shared" si="84"/>
        <v>16200</v>
      </c>
      <c r="Q90" s="30">
        <f t="shared" si="85"/>
        <v>0</v>
      </c>
      <c r="R90" s="30">
        <f t="shared" si="95"/>
        <v>0</v>
      </c>
      <c r="S90" s="30">
        <f t="shared" si="87"/>
        <v>0</v>
      </c>
      <c r="T90" s="30">
        <f t="shared" si="76"/>
        <v>1410</v>
      </c>
      <c r="U90" s="30">
        <v>0</v>
      </c>
      <c r="V90" s="111">
        <f t="shared" si="77"/>
        <v>17610</v>
      </c>
      <c r="W90" s="111">
        <f t="shared" si="73"/>
        <v>15000</v>
      </c>
      <c r="X90" s="111">
        <f t="shared" si="88"/>
        <v>17610</v>
      </c>
      <c r="Y90" s="110">
        <f t="shared" si="78"/>
        <v>1800</v>
      </c>
      <c r="Z90" s="110">
        <f t="shared" si="91"/>
        <v>133</v>
      </c>
      <c r="AA90" s="110">
        <v>0</v>
      </c>
      <c r="AB90" s="30">
        <v>0</v>
      </c>
      <c r="AC90" s="110">
        <v>0</v>
      </c>
      <c r="AD90" s="110">
        <f t="shared" si="92"/>
        <v>1933</v>
      </c>
      <c r="AE90" s="110">
        <f t="shared" si="81"/>
        <v>15677</v>
      </c>
      <c r="AF90" s="34" t="s">
        <v>86</v>
      </c>
      <c r="AG90" s="35">
        <v>44242</v>
      </c>
      <c r="AH90" s="112"/>
      <c r="AI90" s="52">
        <v>81</v>
      </c>
      <c r="AJ90" s="12">
        <v>148</v>
      </c>
      <c r="AK90" s="12">
        <f t="shared" si="93"/>
        <v>17610</v>
      </c>
      <c r="AL90" s="12">
        <f t="shared" si="94"/>
        <v>0</v>
      </c>
    </row>
    <row r="91" spans="1:42" s="42" customFormat="1" ht="30.6" customHeight="1">
      <c r="A91" s="152">
        <v>82</v>
      </c>
      <c r="B91" s="16" t="s">
        <v>305</v>
      </c>
      <c r="C91" s="12" t="s">
        <v>305</v>
      </c>
      <c r="D91" s="12" t="s">
        <v>306</v>
      </c>
      <c r="E91" s="12" t="s">
        <v>307</v>
      </c>
      <c r="F91" s="17">
        <v>1113926504</v>
      </c>
      <c r="G91" s="17">
        <v>804</v>
      </c>
      <c r="H91" s="139" t="s">
        <v>308</v>
      </c>
      <c r="I91" s="28">
        <v>18000</v>
      </c>
      <c r="J91" s="28">
        <v>0</v>
      </c>
      <c r="K91" s="28">
        <v>0</v>
      </c>
      <c r="L91" s="28">
        <v>0</v>
      </c>
      <c r="M91" s="28">
        <f t="shared" ref="M91:M93" si="96">I91+J91+K91+L91</f>
        <v>18000</v>
      </c>
      <c r="N91" s="17">
        <v>31</v>
      </c>
      <c r="O91" s="17">
        <v>0</v>
      </c>
      <c r="P91" s="28">
        <f>ROUND(I91/31*N91,0)</f>
        <v>18000</v>
      </c>
      <c r="Q91" s="28">
        <f>ROUND(J91/31*N91,0)</f>
        <v>0</v>
      </c>
      <c r="R91" s="28">
        <f>ROUND(K91/31*N91,0)</f>
        <v>0</v>
      </c>
      <c r="S91" s="28">
        <v>0</v>
      </c>
      <c r="T91" s="28">
        <v>0</v>
      </c>
      <c r="U91" s="28">
        <v>0</v>
      </c>
      <c r="V91" s="28">
        <f t="shared" ref="V91:V93" si="97">P91+Q91+R91+S91+T91+U91</f>
        <v>18000</v>
      </c>
      <c r="W91" s="28">
        <f t="shared" ref="W91:W93" si="98">IF(P91&gt;15000,15000,P91)</f>
        <v>15000</v>
      </c>
      <c r="X91" s="28">
        <f t="shared" ref="X91:X93" si="99">V91</f>
        <v>18000</v>
      </c>
      <c r="Y91" s="28">
        <f t="shared" ref="Y91:Y154" si="100">ROUND(W91*12%,0)</f>
        <v>1800</v>
      </c>
      <c r="Z91" s="28">
        <f>CEILING(X91*0.75%,1)</f>
        <v>135</v>
      </c>
      <c r="AA91" s="38">
        <v>0</v>
      </c>
      <c r="AB91" s="28">
        <v>0</v>
      </c>
      <c r="AC91" s="28">
        <v>0</v>
      </c>
      <c r="AD91" s="28">
        <f t="shared" ref="AD91:AD93" si="101">+Y91+Z91+AA91+AB91+AC91</f>
        <v>1935</v>
      </c>
      <c r="AE91" s="28">
        <f t="shared" ref="AE91:AE100" si="102">V91-AD91</f>
        <v>16065</v>
      </c>
      <c r="AF91" s="34" t="s">
        <v>86</v>
      </c>
      <c r="AG91" s="47">
        <v>44236</v>
      </c>
      <c r="AH91" s="56"/>
      <c r="AI91" s="56"/>
      <c r="AJ91" s="56"/>
      <c r="AK91" s="56"/>
      <c r="AL91" s="56"/>
      <c r="AM91" s="56"/>
      <c r="AN91" s="56"/>
      <c r="AO91" s="56"/>
      <c r="AP91" s="57"/>
    </row>
    <row r="92" spans="1:42" s="42" customFormat="1" ht="30.6" customHeight="1">
      <c r="A92" s="152">
        <v>83</v>
      </c>
      <c r="B92" s="16" t="s">
        <v>305</v>
      </c>
      <c r="C92" s="12" t="s">
        <v>197</v>
      </c>
      <c r="D92" s="12" t="s">
        <v>309</v>
      </c>
      <c r="E92" s="12" t="s">
        <v>307</v>
      </c>
      <c r="F92" s="17">
        <v>1113926371</v>
      </c>
      <c r="G92" s="17">
        <v>802</v>
      </c>
      <c r="H92" s="139" t="s">
        <v>310</v>
      </c>
      <c r="I92" s="28">
        <v>18000</v>
      </c>
      <c r="J92" s="28">
        <v>0</v>
      </c>
      <c r="K92" s="28">
        <v>0</v>
      </c>
      <c r="L92" s="28">
        <v>0</v>
      </c>
      <c r="M92" s="28">
        <f t="shared" si="96"/>
        <v>18000</v>
      </c>
      <c r="N92" s="17">
        <v>31</v>
      </c>
      <c r="O92" s="17">
        <v>0</v>
      </c>
      <c r="P92" s="28">
        <f t="shared" ref="P92:P155" si="103">ROUND(I92/31*N92,0)</f>
        <v>18000</v>
      </c>
      <c r="Q92" s="28">
        <f t="shared" ref="Q92:Q155" si="104">ROUND(J92/31*N92,0)</f>
        <v>0</v>
      </c>
      <c r="R92" s="28">
        <f t="shared" ref="R92:R155" si="105">ROUND(K92/31*N92,0)</f>
        <v>0</v>
      </c>
      <c r="S92" s="28">
        <v>0</v>
      </c>
      <c r="T92" s="28">
        <v>0</v>
      </c>
      <c r="U92" s="28">
        <v>0</v>
      </c>
      <c r="V92" s="28">
        <f t="shared" si="97"/>
        <v>18000</v>
      </c>
      <c r="W92" s="28">
        <f t="shared" si="98"/>
        <v>15000</v>
      </c>
      <c r="X92" s="28">
        <f t="shared" si="99"/>
        <v>18000</v>
      </c>
      <c r="Y92" s="28">
        <f t="shared" si="100"/>
        <v>1800</v>
      </c>
      <c r="Z92" s="28">
        <f t="shared" ref="Z92:Z146" si="106">CEILING(X92*0.75%,1)</f>
        <v>135</v>
      </c>
      <c r="AA92" s="38">
        <v>0</v>
      </c>
      <c r="AB92" s="28">
        <v>0</v>
      </c>
      <c r="AC92" s="28">
        <v>0</v>
      </c>
      <c r="AD92" s="28">
        <f t="shared" si="101"/>
        <v>1935</v>
      </c>
      <c r="AE92" s="28">
        <f t="shared" si="102"/>
        <v>16065</v>
      </c>
      <c r="AF92" s="34" t="s">
        <v>86</v>
      </c>
      <c r="AG92" s="47">
        <v>44236</v>
      </c>
      <c r="AH92" s="56"/>
      <c r="AI92" s="56"/>
      <c r="AJ92" s="56"/>
      <c r="AK92" s="56"/>
      <c r="AL92" s="56"/>
      <c r="AM92" s="56"/>
      <c r="AN92" s="56"/>
      <c r="AO92" s="56"/>
      <c r="AP92" s="57"/>
    </row>
    <row r="93" spans="1:42" s="42" customFormat="1" ht="30.6" customHeight="1">
      <c r="A93" s="13">
        <v>84</v>
      </c>
      <c r="B93" s="16" t="s">
        <v>305</v>
      </c>
      <c r="C93" s="12" t="s">
        <v>311</v>
      </c>
      <c r="D93" s="12" t="s">
        <v>312</v>
      </c>
      <c r="E93" s="12" t="s">
        <v>313</v>
      </c>
      <c r="F93" s="14">
        <v>1113921683</v>
      </c>
      <c r="G93" s="14">
        <v>1347</v>
      </c>
      <c r="H93" s="139" t="s">
        <v>314</v>
      </c>
      <c r="I93" s="28">
        <v>16400</v>
      </c>
      <c r="J93" s="28">
        <v>0</v>
      </c>
      <c r="K93" s="28">
        <v>0</v>
      </c>
      <c r="L93" s="28">
        <v>0</v>
      </c>
      <c r="M93" s="28">
        <f t="shared" si="96"/>
        <v>16400</v>
      </c>
      <c r="N93" s="17">
        <v>15</v>
      </c>
      <c r="O93" s="17">
        <v>0</v>
      </c>
      <c r="P93" s="28">
        <f t="shared" si="103"/>
        <v>7935</v>
      </c>
      <c r="Q93" s="28">
        <f t="shared" si="104"/>
        <v>0</v>
      </c>
      <c r="R93" s="28">
        <f t="shared" si="105"/>
        <v>0</v>
      </c>
      <c r="S93" s="28">
        <v>0</v>
      </c>
      <c r="T93" s="28">
        <v>0</v>
      </c>
      <c r="U93" s="28">
        <v>0</v>
      </c>
      <c r="V93" s="28">
        <f t="shared" si="97"/>
        <v>7935</v>
      </c>
      <c r="W93" s="28">
        <f t="shared" si="98"/>
        <v>7935</v>
      </c>
      <c r="X93" s="28">
        <f t="shared" si="99"/>
        <v>7935</v>
      </c>
      <c r="Y93" s="28">
        <f t="shared" si="100"/>
        <v>952</v>
      </c>
      <c r="Z93" s="28">
        <f t="shared" si="106"/>
        <v>60</v>
      </c>
      <c r="AA93" s="38">
        <v>0</v>
      </c>
      <c r="AB93" s="28">
        <v>0</v>
      </c>
      <c r="AC93" s="28">
        <v>0</v>
      </c>
      <c r="AD93" s="28">
        <f t="shared" si="101"/>
        <v>1012</v>
      </c>
      <c r="AE93" s="28">
        <f t="shared" si="102"/>
        <v>6923</v>
      </c>
      <c r="AF93" s="52" t="s">
        <v>315</v>
      </c>
      <c r="AG93" s="47">
        <v>44238</v>
      </c>
      <c r="AH93" s="56"/>
      <c r="AI93" s="56"/>
      <c r="AJ93" s="56"/>
      <c r="AK93" s="56"/>
      <c r="AL93" s="56"/>
      <c r="AM93" s="56"/>
      <c r="AN93" s="56"/>
      <c r="AO93" s="56"/>
      <c r="AP93" s="57"/>
    </row>
    <row r="94" spans="1:42" s="42" customFormat="1" ht="30.6" customHeight="1">
      <c r="A94" s="152">
        <v>85</v>
      </c>
      <c r="B94" s="16" t="s">
        <v>305</v>
      </c>
      <c r="C94" s="23" t="s">
        <v>316</v>
      </c>
      <c r="D94" s="23" t="s">
        <v>306</v>
      </c>
      <c r="E94" s="12" t="s">
        <v>317</v>
      </c>
      <c r="F94" s="17">
        <v>1114180388</v>
      </c>
      <c r="G94" s="17">
        <v>1010</v>
      </c>
      <c r="H94" s="139" t="s">
        <v>318</v>
      </c>
      <c r="I94" s="28">
        <v>15492</v>
      </c>
      <c r="J94" s="28">
        <v>0</v>
      </c>
      <c r="K94" s="28">
        <v>0</v>
      </c>
      <c r="L94" s="28">
        <v>0</v>
      </c>
      <c r="M94" s="28">
        <f>I94+J94+K94+L94</f>
        <v>15492</v>
      </c>
      <c r="N94" s="17">
        <v>0</v>
      </c>
      <c r="O94" s="17">
        <v>0</v>
      </c>
      <c r="P94" s="28">
        <f t="shared" si="103"/>
        <v>0</v>
      </c>
      <c r="Q94" s="28">
        <f t="shared" si="104"/>
        <v>0</v>
      </c>
      <c r="R94" s="28">
        <f t="shared" si="105"/>
        <v>0</v>
      </c>
      <c r="S94" s="28">
        <v>0</v>
      </c>
      <c r="T94" s="28">
        <v>0</v>
      </c>
      <c r="U94" s="28">
        <v>0</v>
      </c>
      <c r="V94" s="28">
        <f>P94+Q94+R94+S94+T94+U94</f>
        <v>0</v>
      </c>
      <c r="W94" s="28">
        <f>IF(P94&gt;15000,15000,P94)</f>
        <v>0</v>
      </c>
      <c r="X94" s="28">
        <f>V94</f>
        <v>0</v>
      </c>
      <c r="Y94" s="28">
        <f t="shared" si="100"/>
        <v>0</v>
      </c>
      <c r="Z94" s="28">
        <f t="shared" si="106"/>
        <v>0</v>
      </c>
      <c r="AA94" s="38">
        <v>0</v>
      </c>
      <c r="AB94" s="28">
        <v>0</v>
      </c>
      <c r="AC94" s="28">
        <v>0</v>
      </c>
      <c r="AD94" s="28">
        <f>+Y94+Z94+AA94+AB94+AC94</f>
        <v>0</v>
      </c>
      <c r="AE94" s="28">
        <f t="shared" si="102"/>
        <v>0</v>
      </c>
      <c r="AF94" s="34"/>
      <c r="AG94" s="47"/>
      <c r="AH94" s="56"/>
      <c r="AI94" s="56"/>
      <c r="AJ94" s="56"/>
      <c r="AK94" s="56"/>
      <c r="AL94" s="56"/>
      <c r="AM94" s="56"/>
      <c r="AN94" s="56"/>
      <c r="AO94" s="56"/>
      <c r="AP94" s="57"/>
    </row>
    <row r="95" spans="1:42" s="42" customFormat="1" ht="30.6" customHeight="1">
      <c r="A95" s="152">
        <v>86</v>
      </c>
      <c r="B95" s="16" t="s">
        <v>305</v>
      </c>
      <c r="C95" s="23" t="s">
        <v>319</v>
      </c>
      <c r="D95" s="23" t="s">
        <v>320</v>
      </c>
      <c r="E95" s="12" t="s">
        <v>313</v>
      </c>
      <c r="F95" s="13">
        <v>1114385729</v>
      </c>
      <c r="G95" s="14">
        <v>1149</v>
      </c>
      <c r="H95" s="139" t="s">
        <v>321</v>
      </c>
      <c r="I95" s="28">
        <v>16400</v>
      </c>
      <c r="J95" s="28">
        <v>0</v>
      </c>
      <c r="K95" s="28">
        <v>0</v>
      </c>
      <c r="L95" s="28">
        <v>0</v>
      </c>
      <c r="M95" s="28">
        <f>I95+J95+K95+L95</f>
        <v>16400</v>
      </c>
      <c r="N95" s="17">
        <v>0</v>
      </c>
      <c r="O95" s="17">
        <v>0</v>
      </c>
      <c r="P95" s="28">
        <f t="shared" si="103"/>
        <v>0</v>
      </c>
      <c r="Q95" s="28">
        <f t="shared" si="104"/>
        <v>0</v>
      </c>
      <c r="R95" s="28">
        <f t="shared" si="105"/>
        <v>0</v>
      </c>
      <c r="S95" s="28">
        <v>0</v>
      </c>
      <c r="T95" s="28">
        <v>0</v>
      </c>
      <c r="U95" s="28">
        <v>0</v>
      </c>
      <c r="V95" s="28">
        <f>P95+Q95+R95+S95+T95+U95</f>
        <v>0</v>
      </c>
      <c r="W95" s="28">
        <f>IF(P95&gt;15000,15000,P95)</f>
        <v>0</v>
      </c>
      <c r="X95" s="28">
        <f>V95</f>
        <v>0</v>
      </c>
      <c r="Y95" s="28">
        <f t="shared" si="100"/>
        <v>0</v>
      </c>
      <c r="Z95" s="28">
        <f t="shared" si="106"/>
        <v>0</v>
      </c>
      <c r="AA95" s="38">
        <v>0</v>
      </c>
      <c r="AB95" s="28">
        <v>0</v>
      </c>
      <c r="AC95" s="28">
        <v>0</v>
      </c>
      <c r="AD95" s="28">
        <f>+Y95+Z95+AA95+AB95+AC95</f>
        <v>0</v>
      </c>
      <c r="AE95" s="28">
        <f t="shared" si="102"/>
        <v>0</v>
      </c>
      <c r="AF95" s="77"/>
      <c r="AG95" s="47"/>
      <c r="AH95" s="56"/>
      <c r="AI95" s="56"/>
      <c r="AJ95" s="56"/>
      <c r="AK95" s="56"/>
      <c r="AL95" s="56"/>
      <c r="AM95" s="56"/>
      <c r="AN95" s="56"/>
      <c r="AO95" s="56"/>
      <c r="AP95" s="57"/>
    </row>
    <row r="96" spans="1:42" s="42" customFormat="1" ht="30.6" customHeight="1">
      <c r="A96" s="13">
        <v>87</v>
      </c>
      <c r="B96" s="16" t="s">
        <v>305</v>
      </c>
      <c r="C96" s="23" t="s">
        <v>322</v>
      </c>
      <c r="D96" s="92" t="s">
        <v>320</v>
      </c>
      <c r="E96" s="12" t="s">
        <v>313</v>
      </c>
      <c r="F96" s="62">
        <v>1113921669</v>
      </c>
      <c r="G96" s="14">
        <v>11733</v>
      </c>
      <c r="H96" s="114" t="s">
        <v>323</v>
      </c>
      <c r="I96" s="28">
        <v>16400</v>
      </c>
      <c r="J96" s="28">
        <v>0</v>
      </c>
      <c r="K96" s="28">
        <v>0</v>
      </c>
      <c r="L96" s="28">
        <v>0</v>
      </c>
      <c r="M96" s="28">
        <f>I96+J96+K96+L96</f>
        <v>16400</v>
      </c>
      <c r="N96" s="17">
        <v>15</v>
      </c>
      <c r="O96" s="17">
        <v>0</v>
      </c>
      <c r="P96" s="28">
        <f t="shared" si="103"/>
        <v>7935</v>
      </c>
      <c r="Q96" s="28">
        <f t="shared" si="104"/>
        <v>0</v>
      </c>
      <c r="R96" s="28">
        <f t="shared" si="105"/>
        <v>0</v>
      </c>
      <c r="S96" s="28">
        <v>0</v>
      </c>
      <c r="T96" s="28">
        <v>0</v>
      </c>
      <c r="U96" s="28">
        <v>0</v>
      </c>
      <c r="V96" s="28">
        <f>P96+Q96+R96+S96+T96+U96</f>
        <v>7935</v>
      </c>
      <c r="W96" s="28">
        <f>IF(P96&gt;15000,15000,P96)</f>
        <v>7935</v>
      </c>
      <c r="X96" s="28">
        <f>V96</f>
        <v>7935</v>
      </c>
      <c r="Y96" s="28">
        <f t="shared" si="100"/>
        <v>952</v>
      </c>
      <c r="Z96" s="28">
        <f t="shared" si="106"/>
        <v>60</v>
      </c>
      <c r="AA96" s="38">
        <v>0</v>
      </c>
      <c r="AB96" s="28">
        <v>0</v>
      </c>
      <c r="AC96" s="28">
        <v>0</v>
      </c>
      <c r="AD96" s="28">
        <f>+Y96+Z96+AA96+AB96+AC96</f>
        <v>1012</v>
      </c>
      <c r="AE96" s="28">
        <f t="shared" si="102"/>
        <v>6923</v>
      </c>
      <c r="AF96" s="52" t="s">
        <v>324</v>
      </c>
      <c r="AG96" s="47">
        <v>44238</v>
      </c>
      <c r="AH96" s="56"/>
      <c r="AI96" s="56"/>
      <c r="AJ96" s="56"/>
      <c r="AK96" s="56"/>
      <c r="AL96" s="56"/>
      <c r="AM96" s="56"/>
      <c r="AN96" s="56"/>
      <c r="AO96" s="56"/>
      <c r="AP96" s="57"/>
    </row>
    <row r="97" spans="1:42" s="42" customFormat="1" ht="30.6" customHeight="1">
      <c r="A97" s="152">
        <v>88</v>
      </c>
      <c r="B97" s="16" t="s">
        <v>305</v>
      </c>
      <c r="C97" s="23" t="s">
        <v>325</v>
      </c>
      <c r="D97" s="23" t="s">
        <v>320</v>
      </c>
      <c r="E97" s="12" t="s">
        <v>317</v>
      </c>
      <c r="F97" s="96">
        <v>1115513535</v>
      </c>
      <c r="G97" s="14">
        <v>11751</v>
      </c>
      <c r="H97" s="114" t="s">
        <v>326</v>
      </c>
      <c r="I97" s="28">
        <v>15492</v>
      </c>
      <c r="J97" s="28">
        <v>0</v>
      </c>
      <c r="K97" s="28">
        <v>0</v>
      </c>
      <c r="L97" s="28">
        <v>0</v>
      </c>
      <c r="M97" s="28">
        <f t="shared" ref="M97:M105" si="107">I97+J97+K97+L97</f>
        <v>15492</v>
      </c>
      <c r="N97" s="17">
        <v>15</v>
      </c>
      <c r="O97" s="17">
        <v>0</v>
      </c>
      <c r="P97" s="28">
        <f t="shared" si="103"/>
        <v>7496</v>
      </c>
      <c r="Q97" s="28">
        <f t="shared" si="104"/>
        <v>0</v>
      </c>
      <c r="R97" s="28">
        <f t="shared" si="105"/>
        <v>0</v>
      </c>
      <c r="S97" s="28">
        <v>0</v>
      </c>
      <c r="T97" s="28">
        <v>0</v>
      </c>
      <c r="U97" s="28">
        <v>0</v>
      </c>
      <c r="V97" s="28">
        <f>P97+Q97+R97+S97+T97+U97</f>
        <v>7496</v>
      </c>
      <c r="W97" s="28">
        <f>IF(P97&gt;15000,15000,P97)</f>
        <v>7496</v>
      </c>
      <c r="X97" s="28">
        <f>V97</f>
        <v>7496</v>
      </c>
      <c r="Y97" s="28">
        <f t="shared" si="100"/>
        <v>900</v>
      </c>
      <c r="Z97" s="28">
        <f t="shared" si="106"/>
        <v>57</v>
      </c>
      <c r="AA97" s="38">
        <v>0</v>
      </c>
      <c r="AB97" s="28">
        <v>0</v>
      </c>
      <c r="AC97" s="28">
        <v>0</v>
      </c>
      <c r="AD97" s="28">
        <f>+Y97+Z97+AA97+AB97+AC97</f>
        <v>957</v>
      </c>
      <c r="AE97" s="28">
        <f t="shared" si="102"/>
        <v>6539</v>
      </c>
      <c r="AF97" s="52" t="s">
        <v>327</v>
      </c>
      <c r="AG97" s="47">
        <v>44238</v>
      </c>
      <c r="AH97" s="56"/>
      <c r="AI97" s="56"/>
      <c r="AJ97" s="56"/>
      <c r="AK97" s="56"/>
      <c r="AL97" s="56"/>
      <c r="AM97" s="56"/>
      <c r="AN97" s="56"/>
      <c r="AO97" s="56"/>
      <c r="AP97" s="57"/>
    </row>
    <row r="98" spans="1:42" s="42" customFormat="1" ht="30.6" customHeight="1">
      <c r="A98" s="152">
        <v>89</v>
      </c>
      <c r="B98" s="16" t="s">
        <v>305</v>
      </c>
      <c r="C98" s="23" t="s">
        <v>328</v>
      </c>
      <c r="D98" s="23" t="s">
        <v>329</v>
      </c>
      <c r="E98" s="12" t="s">
        <v>317</v>
      </c>
      <c r="F98" s="96">
        <v>1115513728</v>
      </c>
      <c r="G98" s="14">
        <v>11754</v>
      </c>
      <c r="H98" s="114" t="s">
        <v>330</v>
      </c>
      <c r="I98" s="28">
        <v>15492</v>
      </c>
      <c r="J98" s="28">
        <v>0</v>
      </c>
      <c r="K98" s="28">
        <v>0</v>
      </c>
      <c r="L98" s="28">
        <v>0</v>
      </c>
      <c r="M98" s="28">
        <f t="shared" si="107"/>
        <v>15492</v>
      </c>
      <c r="N98" s="17">
        <v>0</v>
      </c>
      <c r="O98" s="17">
        <v>0</v>
      </c>
      <c r="P98" s="28">
        <f t="shared" si="103"/>
        <v>0</v>
      </c>
      <c r="Q98" s="28">
        <f t="shared" si="104"/>
        <v>0</v>
      </c>
      <c r="R98" s="28">
        <f t="shared" si="105"/>
        <v>0</v>
      </c>
      <c r="S98" s="28">
        <v>0</v>
      </c>
      <c r="T98" s="28">
        <v>0</v>
      </c>
      <c r="U98" s="28">
        <v>0</v>
      </c>
      <c r="V98" s="28">
        <f t="shared" ref="V98:V100" si="108">P98+Q98+R98+S98+T98+U98</f>
        <v>0</v>
      </c>
      <c r="W98" s="28">
        <f t="shared" ref="W98:W105" si="109">IF(P98&gt;15000,15000,P98)</f>
        <v>0</v>
      </c>
      <c r="X98" s="28">
        <f t="shared" ref="X98:X105" si="110">V98</f>
        <v>0</v>
      </c>
      <c r="Y98" s="28">
        <f t="shared" si="100"/>
        <v>0</v>
      </c>
      <c r="Z98" s="28">
        <f t="shared" si="106"/>
        <v>0</v>
      </c>
      <c r="AA98" s="38">
        <v>0</v>
      </c>
      <c r="AB98" s="28">
        <v>0</v>
      </c>
      <c r="AC98" s="28">
        <v>0</v>
      </c>
      <c r="AD98" s="28">
        <f t="shared" ref="AD98:AD105" si="111">+Y98+Z98+AA98+AB98+AC98</f>
        <v>0</v>
      </c>
      <c r="AE98" s="28">
        <f t="shared" si="102"/>
        <v>0</v>
      </c>
      <c r="AF98" s="77"/>
      <c r="AG98" s="47"/>
      <c r="AH98" s="56"/>
      <c r="AI98" s="56"/>
      <c r="AJ98" s="56"/>
      <c r="AK98" s="56"/>
      <c r="AL98" s="56"/>
      <c r="AM98" s="56"/>
      <c r="AN98" s="56"/>
      <c r="AO98" s="56"/>
      <c r="AP98" s="57"/>
    </row>
    <row r="99" spans="1:42" s="42" customFormat="1" ht="30.6" customHeight="1">
      <c r="A99" s="13">
        <v>90</v>
      </c>
      <c r="B99" s="16" t="s">
        <v>305</v>
      </c>
      <c r="C99" s="23" t="s">
        <v>331</v>
      </c>
      <c r="D99" s="23" t="s">
        <v>332</v>
      </c>
      <c r="E99" s="12" t="s">
        <v>317</v>
      </c>
      <c r="F99" s="117">
        <v>1115513558</v>
      </c>
      <c r="G99" s="14">
        <v>11752</v>
      </c>
      <c r="H99" s="114" t="s">
        <v>333</v>
      </c>
      <c r="I99" s="28">
        <v>15492</v>
      </c>
      <c r="J99" s="28">
        <v>0</v>
      </c>
      <c r="K99" s="28">
        <v>0</v>
      </c>
      <c r="L99" s="28">
        <v>0</v>
      </c>
      <c r="M99" s="28">
        <f t="shared" si="107"/>
        <v>15492</v>
      </c>
      <c r="N99" s="17">
        <v>15</v>
      </c>
      <c r="O99" s="17">
        <v>0</v>
      </c>
      <c r="P99" s="28">
        <f t="shared" si="103"/>
        <v>7496</v>
      </c>
      <c r="Q99" s="28">
        <f t="shared" si="104"/>
        <v>0</v>
      </c>
      <c r="R99" s="28">
        <f t="shared" si="105"/>
        <v>0</v>
      </c>
      <c r="S99" s="28">
        <v>0</v>
      </c>
      <c r="T99" s="28">
        <v>0</v>
      </c>
      <c r="U99" s="28">
        <v>0</v>
      </c>
      <c r="V99" s="28">
        <f t="shared" si="108"/>
        <v>7496</v>
      </c>
      <c r="W99" s="28">
        <f>IF(P99&gt;15000,15000,P99)</f>
        <v>7496</v>
      </c>
      <c r="X99" s="28">
        <f t="shared" si="110"/>
        <v>7496</v>
      </c>
      <c r="Y99" s="28">
        <f t="shared" si="100"/>
        <v>900</v>
      </c>
      <c r="Z99" s="28">
        <f t="shared" si="106"/>
        <v>57</v>
      </c>
      <c r="AA99" s="38">
        <v>0</v>
      </c>
      <c r="AB99" s="28">
        <v>0</v>
      </c>
      <c r="AC99" s="28">
        <v>0</v>
      </c>
      <c r="AD99" s="28">
        <f t="shared" si="111"/>
        <v>957</v>
      </c>
      <c r="AE99" s="28">
        <f t="shared" si="102"/>
        <v>6539</v>
      </c>
      <c r="AF99" s="52" t="s">
        <v>334</v>
      </c>
      <c r="AG99" s="47">
        <v>44238</v>
      </c>
      <c r="AH99" s="56"/>
      <c r="AI99" s="56"/>
      <c r="AJ99" s="56"/>
      <c r="AK99" s="56"/>
      <c r="AL99" s="56"/>
      <c r="AM99" s="56"/>
      <c r="AN99" s="56"/>
      <c r="AO99" s="56"/>
      <c r="AP99" s="57"/>
    </row>
    <row r="100" spans="1:42" s="42" customFormat="1" ht="30.6" customHeight="1">
      <c r="A100" s="152">
        <v>91</v>
      </c>
      <c r="B100" s="16" t="s">
        <v>305</v>
      </c>
      <c r="C100" s="23" t="s">
        <v>335</v>
      </c>
      <c r="D100" s="23" t="s">
        <v>336</v>
      </c>
      <c r="E100" s="12" t="s">
        <v>317</v>
      </c>
      <c r="F100" s="96">
        <v>1115515927</v>
      </c>
      <c r="G100" s="14">
        <v>11765</v>
      </c>
      <c r="H100" s="114" t="s">
        <v>337</v>
      </c>
      <c r="I100" s="28">
        <v>15492</v>
      </c>
      <c r="J100" s="28">
        <v>0</v>
      </c>
      <c r="K100" s="28">
        <v>0</v>
      </c>
      <c r="L100" s="28">
        <v>0</v>
      </c>
      <c r="M100" s="28">
        <f t="shared" si="107"/>
        <v>15492</v>
      </c>
      <c r="N100" s="17">
        <v>0</v>
      </c>
      <c r="O100" s="17">
        <v>0</v>
      </c>
      <c r="P100" s="28">
        <f t="shared" si="103"/>
        <v>0</v>
      </c>
      <c r="Q100" s="28">
        <f t="shared" si="104"/>
        <v>0</v>
      </c>
      <c r="R100" s="28">
        <f t="shared" si="105"/>
        <v>0</v>
      </c>
      <c r="S100" s="28">
        <v>0</v>
      </c>
      <c r="T100" s="28">
        <v>0</v>
      </c>
      <c r="U100" s="28">
        <v>0</v>
      </c>
      <c r="V100" s="28">
        <f t="shared" si="108"/>
        <v>0</v>
      </c>
      <c r="W100" s="28">
        <f t="shared" si="109"/>
        <v>0</v>
      </c>
      <c r="X100" s="28">
        <f t="shared" si="110"/>
        <v>0</v>
      </c>
      <c r="Y100" s="28">
        <f t="shared" si="100"/>
        <v>0</v>
      </c>
      <c r="Z100" s="28">
        <f t="shared" si="106"/>
        <v>0</v>
      </c>
      <c r="AA100" s="38">
        <v>0</v>
      </c>
      <c r="AB100" s="28">
        <v>0</v>
      </c>
      <c r="AC100" s="28">
        <v>0</v>
      </c>
      <c r="AD100" s="28">
        <f t="shared" si="111"/>
        <v>0</v>
      </c>
      <c r="AE100" s="28">
        <f t="shared" si="102"/>
        <v>0</v>
      </c>
      <c r="AF100" s="77"/>
      <c r="AG100" s="47"/>
      <c r="AH100" s="56"/>
      <c r="AI100" s="56"/>
      <c r="AJ100" s="56"/>
      <c r="AK100" s="56"/>
      <c r="AL100" s="56"/>
      <c r="AM100" s="56"/>
      <c r="AN100" s="56"/>
      <c r="AO100" s="56"/>
      <c r="AP100" s="57"/>
    </row>
    <row r="101" spans="1:42" s="42" customFormat="1" ht="30.6" customHeight="1">
      <c r="A101" s="152">
        <v>92</v>
      </c>
      <c r="B101" s="16" t="s">
        <v>338</v>
      </c>
      <c r="C101" s="23" t="s">
        <v>338</v>
      </c>
      <c r="D101" s="23" t="s">
        <v>233</v>
      </c>
      <c r="E101" s="12" t="s">
        <v>307</v>
      </c>
      <c r="F101" s="14">
        <v>1113369937</v>
      </c>
      <c r="G101" s="14">
        <v>11691</v>
      </c>
      <c r="H101" s="139" t="s">
        <v>339</v>
      </c>
      <c r="I101" s="28">
        <v>18000</v>
      </c>
      <c r="J101" s="28">
        <v>0</v>
      </c>
      <c r="K101" s="28">
        <v>0</v>
      </c>
      <c r="L101" s="28">
        <v>0</v>
      </c>
      <c r="M101" s="28">
        <f t="shared" si="107"/>
        <v>18000</v>
      </c>
      <c r="N101" s="17">
        <v>31</v>
      </c>
      <c r="O101" s="17">
        <v>0</v>
      </c>
      <c r="P101" s="28">
        <f t="shared" si="103"/>
        <v>18000</v>
      </c>
      <c r="Q101" s="28">
        <f t="shared" si="104"/>
        <v>0</v>
      </c>
      <c r="R101" s="28">
        <f t="shared" si="105"/>
        <v>0</v>
      </c>
      <c r="S101" s="28">
        <v>0</v>
      </c>
      <c r="T101" s="28">
        <v>0</v>
      </c>
      <c r="U101" s="28">
        <v>0</v>
      </c>
      <c r="V101" s="28">
        <f>P101+Q101+R101+S101+T101+U101</f>
        <v>18000</v>
      </c>
      <c r="W101" s="28">
        <f t="shared" si="109"/>
        <v>15000</v>
      </c>
      <c r="X101" s="28">
        <f t="shared" si="110"/>
        <v>18000</v>
      </c>
      <c r="Y101" s="28">
        <f t="shared" si="100"/>
        <v>1800</v>
      </c>
      <c r="Z101" s="28">
        <f t="shared" si="106"/>
        <v>135</v>
      </c>
      <c r="AA101" s="38">
        <v>0</v>
      </c>
      <c r="AB101" s="28">
        <v>0</v>
      </c>
      <c r="AC101" s="28">
        <v>0</v>
      </c>
      <c r="AD101" s="28">
        <f t="shared" si="111"/>
        <v>1935</v>
      </c>
      <c r="AE101" s="28">
        <f>V101-AD101</f>
        <v>16065</v>
      </c>
      <c r="AF101" s="34" t="s">
        <v>86</v>
      </c>
      <c r="AG101" s="47">
        <v>44239</v>
      </c>
      <c r="AH101" s="58"/>
      <c r="AI101" s="56"/>
      <c r="AJ101" s="56"/>
      <c r="AK101" s="56"/>
      <c r="AL101" s="59"/>
      <c r="AM101" s="56"/>
      <c r="AN101" s="56"/>
      <c r="AO101" s="56"/>
      <c r="AP101" s="57"/>
    </row>
    <row r="102" spans="1:42" s="42" customFormat="1" ht="30.6" customHeight="1">
      <c r="A102" s="13">
        <v>93</v>
      </c>
      <c r="B102" s="16" t="s">
        <v>338</v>
      </c>
      <c r="C102" s="23" t="s">
        <v>340</v>
      </c>
      <c r="D102" s="92" t="s">
        <v>341</v>
      </c>
      <c r="E102" s="12" t="s">
        <v>317</v>
      </c>
      <c r="F102" s="96">
        <v>1114833933</v>
      </c>
      <c r="G102" s="45">
        <v>11740</v>
      </c>
      <c r="H102" s="126" t="s">
        <v>342</v>
      </c>
      <c r="I102" s="28">
        <v>15492</v>
      </c>
      <c r="J102" s="28">
        <v>0</v>
      </c>
      <c r="K102" s="28">
        <v>0</v>
      </c>
      <c r="L102" s="28">
        <v>0</v>
      </c>
      <c r="M102" s="28">
        <f t="shared" si="107"/>
        <v>15492</v>
      </c>
      <c r="N102" s="17">
        <v>0</v>
      </c>
      <c r="O102" s="17">
        <v>0</v>
      </c>
      <c r="P102" s="28">
        <f t="shared" si="103"/>
        <v>0</v>
      </c>
      <c r="Q102" s="28">
        <f t="shared" si="104"/>
        <v>0</v>
      </c>
      <c r="R102" s="28">
        <f t="shared" si="105"/>
        <v>0</v>
      </c>
      <c r="S102" s="28">
        <v>0</v>
      </c>
      <c r="T102" s="28">
        <v>0</v>
      </c>
      <c r="U102" s="28">
        <v>0</v>
      </c>
      <c r="V102" s="28">
        <f t="shared" ref="V102:V105" si="112">P102+Q102+R102+S102+T102+U102</f>
        <v>0</v>
      </c>
      <c r="W102" s="28">
        <f t="shared" si="109"/>
        <v>0</v>
      </c>
      <c r="X102" s="28">
        <f t="shared" si="110"/>
        <v>0</v>
      </c>
      <c r="Y102" s="28">
        <f t="shared" si="100"/>
        <v>0</v>
      </c>
      <c r="Z102" s="28">
        <f t="shared" si="106"/>
        <v>0</v>
      </c>
      <c r="AA102" s="38">
        <v>0</v>
      </c>
      <c r="AB102" s="28">
        <v>0</v>
      </c>
      <c r="AC102" s="28">
        <v>0</v>
      </c>
      <c r="AD102" s="28">
        <f t="shared" si="111"/>
        <v>0</v>
      </c>
      <c r="AE102" s="28">
        <f t="shared" ref="AE102:AE139" si="113">V102-AD102</f>
        <v>0</v>
      </c>
      <c r="AF102" s="34"/>
      <c r="AG102" s="47"/>
      <c r="AH102" s="58"/>
      <c r="AI102" s="56"/>
      <c r="AJ102" s="56"/>
      <c r="AK102" s="56"/>
      <c r="AL102" s="59"/>
      <c r="AM102" s="56"/>
      <c r="AN102" s="56"/>
      <c r="AO102" s="56"/>
      <c r="AP102" s="57"/>
    </row>
    <row r="103" spans="1:42" s="42" customFormat="1" ht="30.6" customHeight="1">
      <c r="A103" s="152">
        <v>94</v>
      </c>
      <c r="B103" s="16" t="s">
        <v>338</v>
      </c>
      <c r="C103" s="23" t="s">
        <v>343</v>
      </c>
      <c r="D103" s="23" t="s">
        <v>338</v>
      </c>
      <c r="E103" s="12" t="s">
        <v>317</v>
      </c>
      <c r="F103" s="96">
        <v>1115514439</v>
      </c>
      <c r="G103" s="45">
        <v>11757</v>
      </c>
      <c r="H103" s="126" t="s">
        <v>344</v>
      </c>
      <c r="I103" s="28">
        <v>15492</v>
      </c>
      <c r="J103" s="28">
        <v>0</v>
      </c>
      <c r="K103" s="28">
        <v>0</v>
      </c>
      <c r="L103" s="28">
        <v>0</v>
      </c>
      <c r="M103" s="28">
        <f t="shared" si="107"/>
        <v>15492</v>
      </c>
      <c r="N103" s="17">
        <v>20</v>
      </c>
      <c r="O103" s="17">
        <v>0</v>
      </c>
      <c r="P103" s="28">
        <f t="shared" si="103"/>
        <v>9995</v>
      </c>
      <c r="Q103" s="28">
        <f t="shared" si="104"/>
        <v>0</v>
      </c>
      <c r="R103" s="28">
        <f t="shared" si="105"/>
        <v>0</v>
      </c>
      <c r="S103" s="28">
        <v>0</v>
      </c>
      <c r="T103" s="28">
        <v>0</v>
      </c>
      <c r="U103" s="28">
        <v>0</v>
      </c>
      <c r="V103" s="28">
        <f t="shared" si="112"/>
        <v>9995</v>
      </c>
      <c r="W103" s="28">
        <f t="shared" si="109"/>
        <v>9995</v>
      </c>
      <c r="X103" s="28">
        <f t="shared" si="110"/>
        <v>9995</v>
      </c>
      <c r="Y103" s="28">
        <f t="shared" si="100"/>
        <v>1199</v>
      </c>
      <c r="Z103" s="28">
        <f t="shared" si="106"/>
        <v>75</v>
      </c>
      <c r="AA103" s="38">
        <v>0</v>
      </c>
      <c r="AB103" s="28">
        <v>0</v>
      </c>
      <c r="AC103" s="28">
        <v>0</v>
      </c>
      <c r="AD103" s="28">
        <f t="shared" si="111"/>
        <v>1274</v>
      </c>
      <c r="AE103" s="28">
        <f t="shared" si="113"/>
        <v>8721</v>
      </c>
      <c r="AF103" s="34"/>
      <c r="AG103" s="47"/>
      <c r="AH103" s="58"/>
      <c r="AI103" s="56"/>
      <c r="AJ103" s="56"/>
      <c r="AK103" s="56"/>
      <c r="AL103" s="59"/>
      <c r="AM103" s="56"/>
      <c r="AN103" s="56"/>
      <c r="AO103" s="56"/>
      <c r="AP103" s="57"/>
    </row>
    <row r="104" spans="1:42" s="42" customFormat="1" ht="30.6" customHeight="1">
      <c r="A104" s="152">
        <v>95</v>
      </c>
      <c r="B104" s="16" t="s">
        <v>338</v>
      </c>
      <c r="C104" s="23" t="s">
        <v>345</v>
      </c>
      <c r="D104" s="23" t="s">
        <v>346</v>
      </c>
      <c r="E104" s="12" t="s">
        <v>317</v>
      </c>
      <c r="F104" s="217">
        <v>1114477205</v>
      </c>
      <c r="G104" s="45">
        <v>11934</v>
      </c>
      <c r="H104" s="126" t="s">
        <v>347</v>
      </c>
      <c r="I104" s="28">
        <v>15492</v>
      </c>
      <c r="J104" s="28">
        <v>0</v>
      </c>
      <c r="K104" s="28">
        <v>0</v>
      </c>
      <c r="L104" s="28">
        <v>0</v>
      </c>
      <c r="M104" s="28">
        <f t="shared" si="107"/>
        <v>15492</v>
      </c>
      <c r="N104" s="17">
        <v>15</v>
      </c>
      <c r="O104" s="17">
        <v>0</v>
      </c>
      <c r="P104" s="28">
        <f t="shared" si="103"/>
        <v>7496</v>
      </c>
      <c r="Q104" s="28">
        <f t="shared" si="104"/>
        <v>0</v>
      </c>
      <c r="R104" s="28">
        <f t="shared" si="105"/>
        <v>0</v>
      </c>
      <c r="S104" s="28">
        <v>0</v>
      </c>
      <c r="T104" s="28">
        <v>0</v>
      </c>
      <c r="U104" s="28">
        <v>0</v>
      </c>
      <c r="V104" s="28">
        <f t="shared" si="112"/>
        <v>7496</v>
      </c>
      <c r="W104" s="28">
        <f t="shared" si="109"/>
        <v>7496</v>
      </c>
      <c r="X104" s="28">
        <f t="shared" si="110"/>
        <v>7496</v>
      </c>
      <c r="Y104" s="28">
        <f t="shared" si="100"/>
        <v>900</v>
      </c>
      <c r="Z104" s="28">
        <f t="shared" si="106"/>
        <v>57</v>
      </c>
      <c r="AA104" s="38">
        <v>0</v>
      </c>
      <c r="AB104" s="28">
        <v>0</v>
      </c>
      <c r="AC104" s="28">
        <v>0</v>
      </c>
      <c r="AD104" s="28">
        <f t="shared" si="111"/>
        <v>957</v>
      </c>
      <c r="AE104" s="28">
        <f t="shared" si="113"/>
        <v>6539</v>
      </c>
      <c r="AF104" s="34"/>
      <c r="AG104" s="47"/>
      <c r="AH104" s="58"/>
      <c r="AI104" s="56"/>
      <c r="AJ104" s="56"/>
      <c r="AK104" s="56"/>
      <c r="AL104" s="59"/>
      <c r="AM104" s="56"/>
      <c r="AN104" s="56"/>
      <c r="AO104" s="56"/>
      <c r="AP104" s="57"/>
    </row>
    <row r="105" spans="1:42" s="42" customFormat="1" ht="30.6" customHeight="1">
      <c r="A105" s="13">
        <v>96</v>
      </c>
      <c r="B105" s="45" t="s">
        <v>348</v>
      </c>
      <c r="C105" s="23" t="s">
        <v>348</v>
      </c>
      <c r="D105" s="23" t="s">
        <v>349</v>
      </c>
      <c r="E105" s="12" t="s">
        <v>307</v>
      </c>
      <c r="F105" s="16">
        <v>1113935375</v>
      </c>
      <c r="G105" s="14">
        <v>11585</v>
      </c>
      <c r="H105" s="140" t="s">
        <v>350</v>
      </c>
      <c r="I105" s="28">
        <v>18000</v>
      </c>
      <c r="J105" s="28">
        <v>0</v>
      </c>
      <c r="K105" s="28">
        <v>0</v>
      </c>
      <c r="L105" s="28">
        <v>0</v>
      </c>
      <c r="M105" s="28">
        <f t="shared" si="107"/>
        <v>18000</v>
      </c>
      <c r="N105" s="17">
        <v>31</v>
      </c>
      <c r="O105" s="17">
        <v>0</v>
      </c>
      <c r="P105" s="28">
        <f t="shared" si="103"/>
        <v>18000</v>
      </c>
      <c r="Q105" s="28">
        <f t="shared" si="104"/>
        <v>0</v>
      </c>
      <c r="R105" s="28">
        <f t="shared" si="105"/>
        <v>0</v>
      </c>
      <c r="S105" s="28">
        <v>0</v>
      </c>
      <c r="T105" s="28">
        <v>0</v>
      </c>
      <c r="U105" s="28">
        <v>0</v>
      </c>
      <c r="V105" s="28">
        <f t="shared" si="112"/>
        <v>18000</v>
      </c>
      <c r="W105" s="28">
        <f t="shared" si="109"/>
        <v>15000</v>
      </c>
      <c r="X105" s="28">
        <f t="shared" si="110"/>
        <v>18000</v>
      </c>
      <c r="Y105" s="28">
        <f t="shared" si="100"/>
        <v>1800</v>
      </c>
      <c r="Z105" s="28">
        <f t="shared" si="106"/>
        <v>135</v>
      </c>
      <c r="AA105" s="38">
        <v>0</v>
      </c>
      <c r="AB105" s="28"/>
      <c r="AC105" s="28">
        <v>0</v>
      </c>
      <c r="AD105" s="28">
        <f t="shared" si="111"/>
        <v>1935</v>
      </c>
      <c r="AE105" s="28">
        <f t="shared" si="113"/>
        <v>16065</v>
      </c>
      <c r="AF105" s="34" t="s">
        <v>86</v>
      </c>
      <c r="AG105" s="47">
        <v>44234</v>
      </c>
      <c r="AH105" s="56"/>
      <c r="AI105" s="56"/>
      <c r="AJ105" s="56"/>
      <c r="AK105" s="56"/>
      <c r="AL105" s="56"/>
      <c r="AM105" s="56"/>
      <c r="AN105" s="56"/>
      <c r="AO105" s="56"/>
      <c r="AP105" s="57"/>
    </row>
    <row r="106" spans="1:42" s="42" customFormat="1" ht="30.6" customHeight="1">
      <c r="A106" s="152">
        <v>97</v>
      </c>
      <c r="B106" s="45" t="s">
        <v>348</v>
      </c>
      <c r="C106" s="23" t="s">
        <v>351</v>
      </c>
      <c r="D106" s="23" t="s">
        <v>352</v>
      </c>
      <c r="E106" s="12" t="s">
        <v>313</v>
      </c>
      <c r="F106" s="14">
        <v>1113619893</v>
      </c>
      <c r="G106" s="14">
        <v>1404</v>
      </c>
      <c r="H106" s="139" t="s">
        <v>353</v>
      </c>
      <c r="I106" s="28">
        <v>16400</v>
      </c>
      <c r="J106" s="28">
        <v>0</v>
      </c>
      <c r="K106" s="28">
        <v>0</v>
      </c>
      <c r="L106" s="28">
        <v>0</v>
      </c>
      <c r="M106" s="28">
        <f>I106+J106+K106+L106</f>
        <v>16400</v>
      </c>
      <c r="N106" s="17">
        <v>31</v>
      </c>
      <c r="O106" s="17">
        <v>0</v>
      </c>
      <c r="P106" s="28">
        <f t="shared" si="103"/>
        <v>16400</v>
      </c>
      <c r="Q106" s="28">
        <f t="shared" si="104"/>
        <v>0</v>
      </c>
      <c r="R106" s="28">
        <f t="shared" si="105"/>
        <v>0</v>
      </c>
      <c r="S106" s="28">
        <v>0</v>
      </c>
      <c r="T106" s="28">
        <v>0</v>
      </c>
      <c r="U106" s="28">
        <v>0</v>
      </c>
      <c r="V106" s="28">
        <f>P106+Q106+R106+S106+T106+U106</f>
        <v>16400</v>
      </c>
      <c r="W106" s="28">
        <f>IF(P106&gt;15000,15000,P106)</f>
        <v>15000</v>
      </c>
      <c r="X106" s="28">
        <f>V106</f>
        <v>16400</v>
      </c>
      <c r="Y106" s="28">
        <f t="shared" si="100"/>
        <v>1800</v>
      </c>
      <c r="Z106" s="28">
        <f t="shared" si="106"/>
        <v>123</v>
      </c>
      <c r="AA106" s="38">
        <v>0</v>
      </c>
      <c r="AB106" s="28">
        <v>0</v>
      </c>
      <c r="AC106" s="28">
        <v>0</v>
      </c>
      <c r="AD106" s="28">
        <f>+Y106+Z106+AA106+AB106+AC106</f>
        <v>1923</v>
      </c>
      <c r="AE106" s="28">
        <f t="shared" si="113"/>
        <v>14477</v>
      </c>
      <c r="AF106" s="34" t="s">
        <v>86</v>
      </c>
      <c r="AG106" s="47">
        <v>44239</v>
      </c>
      <c r="AH106" s="56"/>
      <c r="AI106" s="56"/>
      <c r="AJ106" s="56"/>
      <c r="AK106" s="56"/>
      <c r="AL106" s="56"/>
      <c r="AM106" s="56"/>
      <c r="AN106" s="56"/>
      <c r="AO106" s="56"/>
      <c r="AP106" s="57"/>
    </row>
    <row r="107" spans="1:42" s="42" customFormat="1" ht="30.6" customHeight="1">
      <c r="A107" s="152">
        <v>98</v>
      </c>
      <c r="B107" s="45" t="s">
        <v>348</v>
      </c>
      <c r="C107" s="12" t="s">
        <v>354</v>
      </c>
      <c r="D107" s="210" t="s">
        <v>355</v>
      </c>
      <c r="E107" s="12" t="s">
        <v>317</v>
      </c>
      <c r="F107" s="96">
        <v>1115514557</v>
      </c>
      <c r="G107" s="14">
        <v>11760</v>
      </c>
      <c r="H107" s="139" t="s">
        <v>356</v>
      </c>
      <c r="I107" s="28">
        <v>15492</v>
      </c>
      <c r="J107" s="28">
        <v>0</v>
      </c>
      <c r="K107" s="28">
        <v>0</v>
      </c>
      <c r="L107" s="28">
        <v>0</v>
      </c>
      <c r="M107" s="28">
        <f>I107+J107+K107+L107</f>
        <v>15492</v>
      </c>
      <c r="N107" s="17">
        <v>25</v>
      </c>
      <c r="O107" s="17">
        <v>0</v>
      </c>
      <c r="P107" s="28">
        <f t="shared" si="103"/>
        <v>12494</v>
      </c>
      <c r="Q107" s="28">
        <f t="shared" si="104"/>
        <v>0</v>
      </c>
      <c r="R107" s="28">
        <f t="shared" si="105"/>
        <v>0</v>
      </c>
      <c r="S107" s="28">
        <v>0</v>
      </c>
      <c r="T107" s="28">
        <v>0</v>
      </c>
      <c r="U107" s="28">
        <v>0</v>
      </c>
      <c r="V107" s="28">
        <f>P107+Q107+R107+S107+T107+U107</f>
        <v>12494</v>
      </c>
      <c r="W107" s="28">
        <f>IF(P107&gt;15000,15000,P107)</f>
        <v>12494</v>
      </c>
      <c r="X107" s="28">
        <f>V107</f>
        <v>12494</v>
      </c>
      <c r="Y107" s="28">
        <f t="shared" si="100"/>
        <v>1499</v>
      </c>
      <c r="Z107" s="28">
        <f t="shared" si="106"/>
        <v>94</v>
      </c>
      <c r="AA107" s="38">
        <v>0</v>
      </c>
      <c r="AB107" s="28">
        <v>0</v>
      </c>
      <c r="AC107" s="28">
        <v>0</v>
      </c>
      <c r="AD107" s="28">
        <f>+Y107+Z107+AA107+AB107+AC107</f>
        <v>1593</v>
      </c>
      <c r="AE107" s="28">
        <f t="shared" si="113"/>
        <v>10901</v>
      </c>
      <c r="AF107" s="34" t="s">
        <v>86</v>
      </c>
      <c r="AG107" s="47">
        <v>44239</v>
      </c>
      <c r="AH107" s="56"/>
      <c r="AI107" s="56"/>
      <c r="AJ107" s="56"/>
      <c r="AK107" s="56"/>
      <c r="AL107" s="56"/>
      <c r="AM107" s="56"/>
      <c r="AN107" s="56"/>
      <c r="AO107" s="56"/>
      <c r="AP107" s="57"/>
    </row>
    <row r="108" spans="1:42" s="42" customFormat="1" ht="30.6" customHeight="1">
      <c r="A108" s="13">
        <v>99</v>
      </c>
      <c r="B108" s="45" t="s">
        <v>348</v>
      </c>
      <c r="C108" s="12" t="s">
        <v>357</v>
      </c>
      <c r="D108" s="210" t="s">
        <v>358</v>
      </c>
      <c r="E108" s="12" t="s">
        <v>317</v>
      </c>
      <c r="F108" s="96">
        <v>1114217850</v>
      </c>
      <c r="G108" s="96">
        <v>11778</v>
      </c>
      <c r="H108" s="97" t="s">
        <v>359</v>
      </c>
      <c r="I108" s="28">
        <v>15492</v>
      </c>
      <c r="J108" s="28">
        <v>0</v>
      </c>
      <c r="K108" s="28">
        <v>0</v>
      </c>
      <c r="L108" s="28">
        <v>0</v>
      </c>
      <c r="M108" s="28">
        <f>I108+J108+K108+L108</f>
        <v>15492</v>
      </c>
      <c r="N108" s="17">
        <v>25</v>
      </c>
      <c r="O108" s="17">
        <v>0</v>
      </c>
      <c r="P108" s="28">
        <f t="shared" si="103"/>
        <v>12494</v>
      </c>
      <c r="Q108" s="28">
        <f t="shared" si="104"/>
        <v>0</v>
      </c>
      <c r="R108" s="28">
        <f t="shared" si="105"/>
        <v>0</v>
      </c>
      <c r="S108" s="28">
        <v>0</v>
      </c>
      <c r="T108" s="28">
        <v>0</v>
      </c>
      <c r="U108" s="28">
        <v>0</v>
      </c>
      <c r="V108" s="28">
        <f>P108+Q108+R108+S108+T108+U108</f>
        <v>12494</v>
      </c>
      <c r="W108" s="28">
        <f>IF(P108&gt;15000,15000,P108)</f>
        <v>12494</v>
      </c>
      <c r="X108" s="28">
        <f>V108</f>
        <v>12494</v>
      </c>
      <c r="Y108" s="28">
        <f t="shared" si="100"/>
        <v>1499</v>
      </c>
      <c r="Z108" s="28">
        <f>CEILING(X108*0.75%,1)</f>
        <v>94</v>
      </c>
      <c r="AA108" s="38">
        <v>0</v>
      </c>
      <c r="AB108" s="28">
        <v>0</v>
      </c>
      <c r="AC108" s="28">
        <v>0</v>
      </c>
      <c r="AD108" s="28">
        <f>+Y108+Z108+AA108+AB108+AC108</f>
        <v>1593</v>
      </c>
      <c r="AE108" s="28">
        <f t="shared" si="113"/>
        <v>10901</v>
      </c>
      <c r="AF108" s="34" t="s">
        <v>86</v>
      </c>
      <c r="AG108" s="47">
        <v>44239</v>
      </c>
      <c r="AH108" s="56"/>
      <c r="AI108" s="56"/>
      <c r="AJ108" s="56"/>
      <c r="AK108" s="56"/>
      <c r="AL108" s="56"/>
      <c r="AM108" s="56"/>
      <c r="AN108" s="56"/>
      <c r="AO108" s="56"/>
      <c r="AP108" s="57"/>
    </row>
    <row r="109" spans="1:42" s="42" customFormat="1" ht="30.6" customHeight="1">
      <c r="A109" s="152">
        <v>100</v>
      </c>
      <c r="B109" s="45" t="s">
        <v>348</v>
      </c>
      <c r="C109" s="23" t="s">
        <v>360</v>
      </c>
      <c r="D109" s="23" t="s">
        <v>361</v>
      </c>
      <c r="E109" s="12" t="s">
        <v>313</v>
      </c>
      <c r="F109" s="13">
        <v>1113516248</v>
      </c>
      <c r="G109" s="14">
        <v>1310</v>
      </c>
      <c r="H109" s="139" t="s">
        <v>362</v>
      </c>
      <c r="I109" s="28">
        <v>16400</v>
      </c>
      <c r="J109" s="28">
        <v>0</v>
      </c>
      <c r="K109" s="28">
        <v>0</v>
      </c>
      <c r="L109" s="28">
        <v>0</v>
      </c>
      <c r="M109" s="28">
        <f>I109+J109+K109+L109</f>
        <v>16400</v>
      </c>
      <c r="N109" s="17">
        <v>25</v>
      </c>
      <c r="O109" s="17">
        <v>0</v>
      </c>
      <c r="P109" s="28">
        <f t="shared" si="103"/>
        <v>13226</v>
      </c>
      <c r="Q109" s="28">
        <f t="shared" si="104"/>
        <v>0</v>
      </c>
      <c r="R109" s="28">
        <f t="shared" si="105"/>
        <v>0</v>
      </c>
      <c r="S109" s="28">
        <v>0</v>
      </c>
      <c r="T109" s="28">
        <v>0</v>
      </c>
      <c r="U109" s="28">
        <v>0</v>
      </c>
      <c r="V109" s="28">
        <f>P109+Q109+R109+S109+T109+U109</f>
        <v>13226</v>
      </c>
      <c r="W109" s="28">
        <f>IF(P109&gt;15000,15000,P109)</f>
        <v>13226</v>
      </c>
      <c r="X109" s="28">
        <f>V109</f>
        <v>13226</v>
      </c>
      <c r="Y109" s="28">
        <f t="shared" si="100"/>
        <v>1587</v>
      </c>
      <c r="Z109" s="28">
        <f>CEILING(X109*0.75%,1)</f>
        <v>100</v>
      </c>
      <c r="AA109" s="38">
        <v>0</v>
      </c>
      <c r="AB109" s="28">
        <v>0</v>
      </c>
      <c r="AC109" s="28">
        <v>0</v>
      </c>
      <c r="AD109" s="28">
        <f>+Y109+Z109+AA109+AB109+AC109</f>
        <v>1687</v>
      </c>
      <c r="AE109" s="28">
        <f t="shared" si="113"/>
        <v>11539</v>
      </c>
      <c r="AF109" s="34"/>
      <c r="AG109" s="47"/>
      <c r="AI109" s="56"/>
      <c r="AJ109" s="56"/>
      <c r="AK109" s="56"/>
      <c r="AL109" s="56"/>
      <c r="AM109" s="56"/>
      <c r="AN109" s="56"/>
      <c r="AO109" s="56"/>
      <c r="AP109" s="57"/>
    </row>
    <row r="110" spans="1:42" s="42" customFormat="1" ht="30.6" customHeight="1">
      <c r="A110" s="152">
        <v>101</v>
      </c>
      <c r="B110" s="16" t="s">
        <v>363</v>
      </c>
      <c r="C110" s="12" t="s">
        <v>364</v>
      </c>
      <c r="D110" s="12" t="s">
        <v>365</v>
      </c>
      <c r="E110" s="12" t="s">
        <v>313</v>
      </c>
      <c r="F110" s="17">
        <v>1113147654</v>
      </c>
      <c r="G110" s="14">
        <v>1178</v>
      </c>
      <c r="H110" s="139" t="s">
        <v>366</v>
      </c>
      <c r="I110" s="28">
        <v>18000</v>
      </c>
      <c r="J110" s="28">
        <v>0</v>
      </c>
      <c r="K110" s="28">
        <v>0</v>
      </c>
      <c r="L110" s="28">
        <v>0</v>
      </c>
      <c r="M110" s="28">
        <f t="shared" ref="M110:M113" si="114">I110+J110+K110+L110</f>
        <v>18000</v>
      </c>
      <c r="N110" s="17">
        <v>31</v>
      </c>
      <c r="O110" s="17">
        <v>0</v>
      </c>
      <c r="P110" s="28">
        <f t="shared" si="103"/>
        <v>18000</v>
      </c>
      <c r="Q110" s="28">
        <f t="shared" si="104"/>
        <v>0</v>
      </c>
      <c r="R110" s="28">
        <f t="shared" si="105"/>
        <v>0</v>
      </c>
      <c r="S110" s="28">
        <v>0</v>
      </c>
      <c r="T110" s="28">
        <v>0</v>
      </c>
      <c r="U110" s="28">
        <v>0</v>
      </c>
      <c r="V110" s="28">
        <f t="shared" ref="V110:V113" si="115">P110+Q110+R110+S110+T110+U110</f>
        <v>18000</v>
      </c>
      <c r="W110" s="28">
        <f t="shared" ref="W110:W113" si="116">IF(P110&gt;15000,15000,P110)</f>
        <v>15000</v>
      </c>
      <c r="X110" s="28">
        <f t="shared" ref="X110:X113" si="117">V110</f>
        <v>18000</v>
      </c>
      <c r="Y110" s="28">
        <f t="shared" si="100"/>
        <v>1800</v>
      </c>
      <c r="Z110" s="28">
        <f t="shared" si="106"/>
        <v>135</v>
      </c>
      <c r="AA110" s="38">
        <v>0</v>
      </c>
      <c r="AB110" s="28">
        <v>0</v>
      </c>
      <c r="AC110" s="28">
        <v>0</v>
      </c>
      <c r="AD110" s="28">
        <f t="shared" ref="AD110:AD113" si="118">+Y110+Z110+AA110+AB110+AC110</f>
        <v>1935</v>
      </c>
      <c r="AE110" s="28">
        <f t="shared" si="113"/>
        <v>16065</v>
      </c>
      <c r="AF110" s="34" t="s">
        <v>86</v>
      </c>
      <c r="AG110" s="47">
        <v>44236</v>
      </c>
      <c r="AH110" s="56"/>
      <c r="AI110" s="56"/>
      <c r="AJ110" s="56"/>
      <c r="AK110" s="56"/>
      <c r="AL110" s="56"/>
      <c r="AM110" s="56"/>
      <c r="AN110" s="56"/>
      <c r="AO110" s="56"/>
      <c r="AP110" s="57"/>
    </row>
    <row r="111" spans="1:42" s="42" customFormat="1" ht="30.6" customHeight="1">
      <c r="A111" s="13">
        <v>102</v>
      </c>
      <c r="B111" s="16" t="s">
        <v>363</v>
      </c>
      <c r="C111" s="12" t="s">
        <v>367</v>
      </c>
      <c r="D111" s="12" t="s">
        <v>368</v>
      </c>
      <c r="E111" s="12" t="s">
        <v>313</v>
      </c>
      <c r="F111" s="115">
        <v>1113147657</v>
      </c>
      <c r="G111" s="14">
        <v>1319</v>
      </c>
      <c r="H111" s="139" t="s">
        <v>369</v>
      </c>
      <c r="I111" s="28">
        <v>18000</v>
      </c>
      <c r="J111" s="28">
        <v>0</v>
      </c>
      <c r="K111" s="28">
        <v>0</v>
      </c>
      <c r="L111" s="28">
        <v>0</v>
      </c>
      <c r="M111" s="28">
        <f t="shared" si="114"/>
        <v>18000</v>
      </c>
      <c r="N111" s="17">
        <v>31</v>
      </c>
      <c r="O111" s="17">
        <v>0</v>
      </c>
      <c r="P111" s="28">
        <f t="shared" si="103"/>
        <v>18000</v>
      </c>
      <c r="Q111" s="28">
        <f t="shared" si="104"/>
        <v>0</v>
      </c>
      <c r="R111" s="28">
        <f t="shared" si="105"/>
        <v>0</v>
      </c>
      <c r="S111" s="28">
        <v>0</v>
      </c>
      <c r="T111" s="28">
        <v>0</v>
      </c>
      <c r="U111" s="28">
        <v>0</v>
      </c>
      <c r="V111" s="28">
        <f t="shared" si="115"/>
        <v>18000</v>
      </c>
      <c r="W111" s="28">
        <f t="shared" si="116"/>
        <v>15000</v>
      </c>
      <c r="X111" s="28">
        <f t="shared" si="117"/>
        <v>18000</v>
      </c>
      <c r="Y111" s="28">
        <f t="shared" si="100"/>
        <v>1800</v>
      </c>
      <c r="Z111" s="28">
        <f t="shared" si="106"/>
        <v>135</v>
      </c>
      <c r="AA111" s="38">
        <v>0</v>
      </c>
      <c r="AB111" s="28">
        <v>0</v>
      </c>
      <c r="AC111" s="28">
        <v>0</v>
      </c>
      <c r="AD111" s="28">
        <f t="shared" si="118"/>
        <v>1935</v>
      </c>
      <c r="AE111" s="28">
        <f t="shared" si="113"/>
        <v>16065</v>
      </c>
      <c r="AF111" s="34" t="s">
        <v>86</v>
      </c>
      <c r="AG111" s="47">
        <v>44236</v>
      </c>
      <c r="AH111" s="56"/>
      <c r="AI111" s="56"/>
      <c r="AJ111" s="56"/>
      <c r="AK111" s="56"/>
      <c r="AL111" s="56"/>
      <c r="AM111" s="56"/>
      <c r="AN111" s="56"/>
      <c r="AO111" s="56"/>
      <c r="AP111" s="57"/>
    </row>
    <row r="112" spans="1:42" s="42" customFormat="1" ht="30.6" customHeight="1">
      <c r="A112" s="152">
        <v>103</v>
      </c>
      <c r="B112" s="16" t="s">
        <v>370</v>
      </c>
      <c r="C112" s="23" t="s">
        <v>370</v>
      </c>
      <c r="D112" s="23" t="s">
        <v>371</v>
      </c>
      <c r="E112" s="12" t="s">
        <v>313</v>
      </c>
      <c r="F112" s="17">
        <v>1113210052</v>
      </c>
      <c r="G112" s="17">
        <v>617</v>
      </c>
      <c r="H112" s="139" t="s">
        <v>372</v>
      </c>
      <c r="I112" s="28">
        <v>18000</v>
      </c>
      <c r="J112" s="28">
        <v>0</v>
      </c>
      <c r="K112" s="28">
        <v>0</v>
      </c>
      <c r="L112" s="28">
        <v>0</v>
      </c>
      <c r="M112" s="28">
        <f t="shared" si="114"/>
        <v>18000</v>
      </c>
      <c r="N112" s="17">
        <v>31</v>
      </c>
      <c r="O112" s="17">
        <v>0</v>
      </c>
      <c r="P112" s="28">
        <f t="shared" si="103"/>
        <v>18000</v>
      </c>
      <c r="Q112" s="28">
        <f t="shared" si="104"/>
        <v>0</v>
      </c>
      <c r="R112" s="28">
        <f t="shared" si="105"/>
        <v>0</v>
      </c>
      <c r="S112" s="28">
        <v>0</v>
      </c>
      <c r="T112" s="28">
        <v>0</v>
      </c>
      <c r="U112" s="28">
        <v>0</v>
      </c>
      <c r="V112" s="28">
        <f t="shared" si="115"/>
        <v>18000</v>
      </c>
      <c r="W112" s="28">
        <f t="shared" si="116"/>
        <v>15000</v>
      </c>
      <c r="X112" s="28">
        <f t="shared" si="117"/>
        <v>18000</v>
      </c>
      <c r="Y112" s="28">
        <f t="shared" si="100"/>
        <v>1800</v>
      </c>
      <c r="Z112" s="28">
        <f t="shared" si="106"/>
        <v>135</v>
      </c>
      <c r="AA112" s="38">
        <v>0</v>
      </c>
      <c r="AB112" s="28">
        <v>0</v>
      </c>
      <c r="AC112" s="28">
        <v>0</v>
      </c>
      <c r="AD112" s="28">
        <f t="shared" si="118"/>
        <v>1935</v>
      </c>
      <c r="AE112" s="28">
        <f t="shared" si="113"/>
        <v>16065</v>
      </c>
      <c r="AF112" s="34" t="s">
        <v>86</v>
      </c>
      <c r="AG112" s="47">
        <v>44236</v>
      </c>
      <c r="AH112" s="56"/>
      <c r="AI112" s="56"/>
      <c r="AJ112" s="56"/>
      <c r="AK112" s="56"/>
      <c r="AL112" s="56"/>
      <c r="AM112" s="56"/>
      <c r="AN112" s="56"/>
      <c r="AO112" s="57"/>
    </row>
    <row r="113" spans="1:42" s="42" customFormat="1" ht="30.6" customHeight="1">
      <c r="A113" s="152">
        <v>104</v>
      </c>
      <c r="B113" s="16" t="s">
        <v>370</v>
      </c>
      <c r="C113" s="23" t="s">
        <v>373</v>
      </c>
      <c r="D113" s="23" t="s">
        <v>346</v>
      </c>
      <c r="E113" s="12" t="s">
        <v>317</v>
      </c>
      <c r="F113" s="117">
        <v>1115502329</v>
      </c>
      <c r="G113" s="14">
        <v>11738</v>
      </c>
      <c r="H113" s="139" t="s">
        <v>374</v>
      </c>
      <c r="I113" s="28">
        <v>15492</v>
      </c>
      <c r="J113" s="28">
        <v>0</v>
      </c>
      <c r="K113" s="28">
        <v>0</v>
      </c>
      <c r="L113" s="28">
        <v>0</v>
      </c>
      <c r="M113" s="28">
        <f t="shared" si="114"/>
        <v>15492</v>
      </c>
      <c r="N113" s="17">
        <v>10</v>
      </c>
      <c r="O113" s="17">
        <v>0</v>
      </c>
      <c r="P113" s="28">
        <f t="shared" si="103"/>
        <v>4997</v>
      </c>
      <c r="Q113" s="28">
        <f t="shared" si="104"/>
        <v>0</v>
      </c>
      <c r="R113" s="28">
        <f t="shared" si="105"/>
        <v>0</v>
      </c>
      <c r="S113" s="28">
        <v>0</v>
      </c>
      <c r="T113" s="28">
        <v>0</v>
      </c>
      <c r="U113" s="28">
        <v>0</v>
      </c>
      <c r="V113" s="28">
        <f t="shared" si="115"/>
        <v>4997</v>
      </c>
      <c r="W113" s="28">
        <f t="shared" si="116"/>
        <v>4997</v>
      </c>
      <c r="X113" s="28">
        <f t="shared" si="117"/>
        <v>4997</v>
      </c>
      <c r="Y113" s="28">
        <f t="shared" si="100"/>
        <v>600</v>
      </c>
      <c r="Z113" s="28">
        <f t="shared" si="106"/>
        <v>38</v>
      </c>
      <c r="AA113" s="38">
        <v>0</v>
      </c>
      <c r="AB113" s="28">
        <v>0</v>
      </c>
      <c r="AC113" s="28">
        <v>0</v>
      </c>
      <c r="AD113" s="28">
        <f t="shared" si="118"/>
        <v>638</v>
      </c>
      <c r="AE113" s="28">
        <f t="shared" si="113"/>
        <v>4359</v>
      </c>
      <c r="AF113" s="34"/>
      <c r="AG113" s="35"/>
      <c r="AI113" s="56"/>
      <c r="AJ113" s="56"/>
      <c r="AK113" s="56"/>
      <c r="AL113" s="56"/>
      <c r="AM113" s="56"/>
      <c r="AN113" s="56"/>
      <c r="AO113" s="56"/>
      <c r="AP113" s="57"/>
    </row>
    <row r="114" spans="1:42" s="42" customFormat="1" ht="30.6" customHeight="1">
      <c r="A114" s="13">
        <v>105</v>
      </c>
      <c r="B114" s="115" t="s">
        <v>375</v>
      </c>
      <c r="C114" s="120" t="s">
        <v>375</v>
      </c>
      <c r="D114" s="12" t="s">
        <v>376</v>
      </c>
      <c r="E114" s="12" t="s">
        <v>317</v>
      </c>
      <c r="F114" s="115">
        <v>1114782836</v>
      </c>
      <c r="G114" s="14">
        <v>1368</v>
      </c>
      <c r="H114" s="139" t="s">
        <v>377</v>
      </c>
      <c r="I114" s="28">
        <v>18000</v>
      </c>
      <c r="J114" s="28">
        <v>0</v>
      </c>
      <c r="K114" s="28">
        <v>0</v>
      </c>
      <c r="L114" s="28">
        <v>0</v>
      </c>
      <c r="M114" s="28">
        <f>I114+J114+K114+L114</f>
        <v>18000</v>
      </c>
      <c r="N114" s="17">
        <v>31</v>
      </c>
      <c r="O114" s="17">
        <v>0</v>
      </c>
      <c r="P114" s="28">
        <f t="shared" si="103"/>
        <v>18000</v>
      </c>
      <c r="Q114" s="28">
        <f t="shared" si="104"/>
        <v>0</v>
      </c>
      <c r="R114" s="28">
        <f t="shared" si="105"/>
        <v>0</v>
      </c>
      <c r="S114" s="28">
        <v>0</v>
      </c>
      <c r="T114" s="28">
        <v>0</v>
      </c>
      <c r="U114" s="28">
        <v>0</v>
      </c>
      <c r="V114" s="28">
        <f>P114+Q114+R114+S114+T114+U114</f>
        <v>18000</v>
      </c>
      <c r="W114" s="28">
        <f>IF(P114&gt;15000,15000,P114)</f>
        <v>15000</v>
      </c>
      <c r="X114" s="28">
        <f>V114</f>
        <v>18000</v>
      </c>
      <c r="Y114" s="28">
        <f t="shared" si="100"/>
        <v>1800</v>
      </c>
      <c r="Z114" s="28">
        <f t="shared" si="106"/>
        <v>135</v>
      </c>
      <c r="AA114" s="38">
        <v>0</v>
      </c>
      <c r="AB114" s="28">
        <v>0</v>
      </c>
      <c r="AC114" s="28">
        <v>0</v>
      </c>
      <c r="AD114" s="28">
        <f>+Y114+Z114+AA114+AB114+AC114</f>
        <v>1935</v>
      </c>
      <c r="AE114" s="28">
        <f t="shared" si="113"/>
        <v>16065</v>
      </c>
      <c r="AF114" s="34" t="s">
        <v>86</v>
      </c>
      <c r="AG114" s="47">
        <v>44236</v>
      </c>
      <c r="AH114" s="56"/>
      <c r="AI114" s="56"/>
      <c r="AJ114" s="56"/>
      <c r="AK114" s="56"/>
      <c r="AL114" s="57"/>
    </row>
    <row r="115" spans="1:42" s="42" customFormat="1" ht="30.6" customHeight="1">
      <c r="A115" s="152">
        <v>106</v>
      </c>
      <c r="B115" s="115" t="s">
        <v>375</v>
      </c>
      <c r="C115" s="120" t="s">
        <v>378</v>
      </c>
      <c r="D115" s="120" t="s">
        <v>379</v>
      </c>
      <c r="E115" s="12" t="s">
        <v>317</v>
      </c>
      <c r="F115" s="115">
        <v>1114816916</v>
      </c>
      <c r="G115" s="14">
        <v>1395</v>
      </c>
      <c r="H115" s="139" t="s">
        <v>380</v>
      </c>
      <c r="I115" s="28">
        <v>18000</v>
      </c>
      <c r="J115" s="28">
        <v>0</v>
      </c>
      <c r="K115" s="28">
        <v>0</v>
      </c>
      <c r="L115" s="28">
        <v>0</v>
      </c>
      <c r="M115" s="28">
        <f>I115+J115+K115+L115</f>
        <v>18000</v>
      </c>
      <c r="N115" s="17">
        <v>31</v>
      </c>
      <c r="O115" s="17">
        <v>0</v>
      </c>
      <c r="P115" s="28">
        <f t="shared" si="103"/>
        <v>18000</v>
      </c>
      <c r="Q115" s="28">
        <f t="shared" si="104"/>
        <v>0</v>
      </c>
      <c r="R115" s="28">
        <f t="shared" si="105"/>
        <v>0</v>
      </c>
      <c r="S115" s="28">
        <v>0</v>
      </c>
      <c r="T115" s="28">
        <v>0</v>
      </c>
      <c r="U115" s="28">
        <v>0</v>
      </c>
      <c r="V115" s="28">
        <f>P115+Q115+R115+S115+T115+U115</f>
        <v>18000</v>
      </c>
      <c r="W115" s="28">
        <f>IF(P115&gt;15000,15000,P115)</f>
        <v>15000</v>
      </c>
      <c r="X115" s="28">
        <f>V115</f>
        <v>18000</v>
      </c>
      <c r="Y115" s="28">
        <f t="shared" si="100"/>
        <v>1800</v>
      </c>
      <c r="Z115" s="28">
        <f t="shared" si="106"/>
        <v>135</v>
      </c>
      <c r="AA115" s="38">
        <v>0</v>
      </c>
      <c r="AB115" s="28">
        <v>0</v>
      </c>
      <c r="AC115" s="28">
        <v>0</v>
      </c>
      <c r="AD115" s="28">
        <f>+Y115+Z115+AA115+AB115+AC115</f>
        <v>1935</v>
      </c>
      <c r="AE115" s="28">
        <f t="shared" si="113"/>
        <v>16065</v>
      </c>
      <c r="AF115" s="34" t="s">
        <v>86</v>
      </c>
      <c r="AG115" s="47">
        <v>44236</v>
      </c>
      <c r="AH115" s="56"/>
      <c r="AI115" s="56"/>
      <c r="AJ115" s="56"/>
      <c r="AK115" s="56"/>
      <c r="AL115" s="59"/>
      <c r="AM115" s="56"/>
      <c r="AN115" s="56"/>
      <c r="AO115" s="56"/>
      <c r="AP115" s="57"/>
    </row>
    <row r="116" spans="1:42" s="42" customFormat="1" ht="30.6" customHeight="1">
      <c r="A116" s="152">
        <v>107</v>
      </c>
      <c r="B116" s="118" t="s">
        <v>381</v>
      </c>
      <c r="C116" s="119" t="s">
        <v>381</v>
      </c>
      <c r="D116" s="119" t="s">
        <v>382</v>
      </c>
      <c r="E116" s="12" t="s">
        <v>313</v>
      </c>
      <c r="F116" s="13">
        <v>1314328838</v>
      </c>
      <c r="G116" s="14">
        <v>1262</v>
      </c>
      <c r="H116" s="139" t="s">
        <v>383</v>
      </c>
      <c r="I116" s="28">
        <v>16400</v>
      </c>
      <c r="J116" s="28">
        <v>0</v>
      </c>
      <c r="K116" s="28">
        <v>0</v>
      </c>
      <c r="L116" s="28">
        <v>0</v>
      </c>
      <c r="M116" s="28">
        <f t="shared" ref="M116:M146" si="119">I116+J116+K116+L116</f>
        <v>16400</v>
      </c>
      <c r="N116" s="17">
        <v>0</v>
      </c>
      <c r="O116" s="17">
        <v>0</v>
      </c>
      <c r="P116" s="28">
        <f t="shared" si="103"/>
        <v>0</v>
      </c>
      <c r="Q116" s="28">
        <f t="shared" si="104"/>
        <v>0</v>
      </c>
      <c r="R116" s="28">
        <f t="shared" si="105"/>
        <v>0</v>
      </c>
      <c r="S116" s="28">
        <v>0</v>
      </c>
      <c r="T116" s="28">
        <v>0</v>
      </c>
      <c r="U116" s="28">
        <v>0</v>
      </c>
      <c r="V116" s="28">
        <f t="shared" ref="V116:V146" si="120">P116+Q116+R116+S116+T116+U116</f>
        <v>0</v>
      </c>
      <c r="W116" s="28">
        <f t="shared" ref="W116:W146" si="121">IF(P116&gt;15000,15000,P116)</f>
        <v>0</v>
      </c>
      <c r="X116" s="28">
        <f t="shared" ref="X116:X136" si="122">V116</f>
        <v>0</v>
      </c>
      <c r="Y116" s="28">
        <f t="shared" si="100"/>
        <v>0</v>
      </c>
      <c r="Z116" s="28">
        <f t="shared" si="106"/>
        <v>0</v>
      </c>
      <c r="AA116" s="38">
        <v>0</v>
      </c>
      <c r="AB116" s="28">
        <v>0</v>
      </c>
      <c r="AC116" s="28">
        <v>0</v>
      </c>
      <c r="AD116" s="28">
        <f t="shared" ref="AD116:AD139" si="123">+Y116+Z116+AA116+AB116+AC116</f>
        <v>0</v>
      </c>
      <c r="AE116" s="28">
        <f t="shared" si="113"/>
        <v>0</v>
      </c>
      <c r="AF116" s="34"/>
      <c r="AG116" s="47"/>
      <c r="AH116" s="56"/>
      <c r="AI116" s="56"/>
      <c r="AJ116" s="56"/>
      <c r="AK116" s="56"/>
      <c r="AL116" s="56"/>
      <c r="AM116" s="56"/>
      <c r="AN116" s="56"/>
      <c r="AO116" s="56"/>
      <c r="AP116" s="57"/>
    </row>
    <row r="117" spans="1:42" s="42" customFormat="1" ht="30.6" customHeight="1">
      <c r="A117" s="13">
        <v>108</v>
      </c>
      <c r="B117" s="118" t="s">
        <v>381</v>
      </c>
      <c r="C117" s="23" t="s">
        <v>384</v>
      </c>
      <c r="D117" s="23" t="s">
        <v>385</v>
      </c>
      <c r="E117" s="12" t="s">
        <v>317</v>
      </c>
      <c r="F117" s="113">
        <v>1113959086</v>
      </c>
      <c r="G117" s="14">
        <v>11797</v>
      </c>
      <c r="H117" s="126" t="s">
        <v>386</v>
      </c>
      <c r="I117" s="28">
        <v>15492</v>
      </c>
      <c r="J117" s="28">
        <v>0</v>
      </c>
      <c r="K117" s="28">
        <v>0</v>
      </c>
      <c r="L117" s="28">
        <v>0</v>
      </c>
      <c r="M117" s="28">
        <f t="shared" si="119"/>
        <v>15492</v>
      </c>
      <c r="N117" s="17">
        <v>0</v>
      </c>
      <c r="O117" s="17">
        <v>0</v>
      </c>
      <c r="P117" s="28">
        <f t="shared" si="103"/>
        <v>0</v>
      </c>
      <c r="Q117" s="28">
        <f t="shared" si="104"/>
        <v>0</v>
      </c>
      <c r="R117" s="28">
        <f t="shared" si="105"/>
        <v>0</v>
      </c>
      <c r="S117" s="28">
        <v>0</v>
      </c>
      <c r="T117" s="28">
        <v>0</v>
      </c>
      <c r="U117" s="28">
        <v>0</v>
      </c>
      <c r="V117" s="28">
        <f t="shared" si="120"/>
        <v>0</v>
      </c>
      <c r="W117" s="28">
        <f t="shared" si="121"/>
        <v>0</v>
      </c>
      <c r="X117" s="28">
        <f t="shared" si="122"/>
        <v>0</v>
      </c>
      <c r="Y117" s="28">
        <f t="shared" si="100"/>
        <v>0</v>
      </c>
      <c r="Z117" s="28">
        <f t="shared" si="106"/>
        <v>0</v>
      </c>
      <c r="AA117" s="38">
        <v>0</v>
      </c>
      <c r="AB117" s="28">
        <v>0</v>
      </c>
      <c r="AC117" s="28">
        <v>0</v>
      </c>
      <c r="AD117" s="28">
        <f t="shared" si="123"/>
        <v>0</v>
      </c>
      <c r="AE117" s="28">
        <f t="shared" si="113"/>
        <v>0</v>
      </c>
      <c r="AF117" s="34"/>
      <c r="AG117" s="47"/>
      <c r="AH117" s="56"/>
      <c r="AI117" s="56"/>
      <c r="AJ117" s="56"/>
      <c r="AK117" s="56"/>
      <c r="AL117" s="56"/>
      <c r="AM117" s="56"/>
      <c r="AN117" s="56"/>
      <c r="AO117" s="56"/>
      <c r="AP117" s="57"/>
    </row>
    <row r="118" spans="1:42" s="42" customFormat="1" ht="30.6" customHeight="1">
      <c r="A118" s="152">
        <v>109</v>
      </c>
      <c r="B118" s="16" t="s">
        <v>387</v>
      </c>
      <c r="C118" s="23" t="s">
        <v>388</v>
      </c>
      <c r="D118" s="120" t="s">
        <v>389</v>
      </c>
      <c r="E118" s="12" t="s">
        <v>390</v>
      </c>
      <c r="F118" s="115">
        <v>2006757230</v>
      </c>
      <c r="G118" s="142">
        <v>691</v>
      </c>
      <c r="H118" s="79" t="s">
        <v>391</v>
      </c>
      <c r="I118" s="28">
        <v>18000</v>
      </c>
      <c r="J118" s="28">
        <v>0</v>
      </c>
      <c r="K118" s="28">
        <v>0</v>
      </c>
      <c r="L118" s="28">
        <v>0</v>
      </c>
      <c r="M118" s="28">
        <f t="shared" si="119"/>
        <v>18000</v>
      </c>
      <c r="N118" s="17">
        <v>31</v>
      </c>
      <c r="O118" s="39">
        <v>0</v>
      </c>
      <c r="P118" s="28">
        <f t="shared" si="103"/>
        <v>18000</v>
      </c>
      <c r="Q118" s="28">
        <f t="shared" si="104"/>
        <v>0</v>
      </c>
      <c r="R118" s="28">
        <f t="shared" si="105"/>
        <v>0</v>
      </c>
      <c r="S118" s="28">
        <v>0</v>
      </c>
      <c r="T118" s="28">
        <v>0</v>
      </c>
      <c r="U118" s="28">
        <v>0</v>
      </c>
      <c r="V118" s="28">
        <f t="shared" si="120"/>
        <v>18000</v>
      </c>
      <c r="W118" s="28">
        <f t="shared" si="121"/>
        <v>15000</v>
      </c>
      <c r="X118" s="28">
        <f t="shared" si="122"/>
        <v>18000</v>
      </c>
      <c r="Y118" s="28">
        <f t="shared" si="100"/>
        <v>1800</v>
      </c>
      <c r="Z118" s="28">
        <f t="shared" si="106"/>
        <v>135</v>
      </c>
      <c r="AA118" s="38">
        <v>0</v>
      </c>
      <c r="AB118" s="28">
        <v>0</v>
      </c>
      <c r="AC118" s="28">
        <v>0</v>
      </c>
      <c r="AD118" s="28">
        <f t="shared" si="123"/>
        <v>1935</v>
      </c>
      <c r="AE118" s="28">
        <f t="shared" si="113"/>
        <v>16065</v>
      </c>
      <c r="AF118" s="78"/>
      <c r="AG118" s="49"/>
      <c r="AH118" s="56"/>
      <c r="AI118" s="56"/>
      <c r="AJ118" s="56"/>
      <c r="AK118" s="56"/>
      <c r="AL118" s="57"/>
    </row>
    <row r="119" spans="1:42" s="42" customFormat="1" ht="30.6" customHeight="1">
      <c r="A119" s="152">
        <v>110</v>
      </c>
      <c r="B119" s="16" t="s">
        <v>387</v>
      </c>
      <c r="C119" s="23" t="s">
        <v>392</v>
      </c>
      <c r="D119" s="23" t="s">
        <v>393</v>
      </c>
      <c r="E119" s="12" t="s">
        <v>394</v>
      </c>
      <c r="F119" s="13">
        <v>1114385845</v>
      </c>
      <c r="G119" s="14">
        <v>1150</v>
      </c>
      <c r="H119" s="80" t="s">
        <v>395</v>
      </c>
      <c r="I119" s="28">
        <v>20000</v>
      </c>
      <c r="J119" s="28">
        <v>0</v>
      </c>
      <c r="K119" s="28">
        <v>0</v>
      </c>
      <c r="L119" s="28">
        <v>0</v>
      </c>
      <c r="M119" s="28">
        <f t="shared" si="119"/>
        <v>20000</v>
      </c>
      <c r="N119" s="17">
        <v>31</v>
      </c>
      <c r="O119" s="39">
        <v>0</v>
      </c>
      <c r="P119" s="28">
        <f t="shared" si="103"/>
        <v>20000</v>
      </c>
      <c r="Q119" s="28">
        <f t="shared" si="104"/>
        <v>0</v>
      </c>
      <c r="R119" s="28">
        <f t="shared" si="105"/>
        <v>0</v>
      </c>
      <c r="S119" s="28">
        <v>0</v>
      </c>
      <c r="T119" s="28">
        <v>0</v>
      </c>
      <c r="U119" s="28">
        <v>0</v>
      </c>
      <c r="V119" s="28">
        <f t="shared" si="120"/>
        <v>20000</v>
      </c>
      <c r="W119" s="28">
        <f t="shared" si="121"/>
        <v>15000</v>
      </c>
      <c r="X119" s="28">
        <f t="shared" si="122"/>
        <v>20000</v>
      </c>
      <c r="Y119" s="28">
        <f t="shared" si="100"/>
        <v>1800</v>
      </c>
      <c r="Z119" s="28">
        <f t="shared" si="106"/>
        <v>150</v>
      </c>
      <c r="AA119" s="38">
        <v>0</v>
      </c>
      <c r="AB119" s="28">
        <v>0</v>
      </c>
      <c r="AC119" s="28">
        <v>0</v>
      </c>
      <c r="AD119" s="28">
        <f t="shared" si="123"/>
        <v>1950</v>
      </c>
      <c r="AE119" s="28">
        <f t="shared" si="113"/>
        <v>18050</v>
      </c>
      <c r="AF119" s="34" t="s">
        <v>86</v>
      </c>
      <c r="AG119" s="47">
        <v>44242</v>
      </c>
      <c r="AH119" s="56"/>
      <c r="AI119" s="56"/>
      <c r="AJ119" s="56"/>
      <c r="AK119" s="56"/>
      <c r="AL119" s="56"/>
      <c r="AM119" s="56"/>
      <c r="AN119" s="56"/>
      <c r="AO119" s="56"/>
      <c r="AP119" s="57"/>
    </row>
    <row r="120" spans="1:42" s="42" customFormat="1" ht="30.6" customHeight="1">
      <c r="A120" s="13">
        <v>111</v>
      </c>
      <c r="B120" s="16" t="s">
        <v>387</v>
      </c>
      <c r="C120" s="23" t="s">
        <v>396</v>
      </c>
      <c r="D120" s="23" t="s">
        <v>397</v>
      </c>
      <c r="E120" s="12" t="s">
        <v>394</v>
      </c>
      <c r="F120" s="16">
        <v>1115398223</v>
      </c>
      <c r="G120" s="14">
        <v>11678</v>
      </c>
      <c r="H120" s="33" t="s">
        <v>398</v>
      </c>
      <c r="I120" s="28">
        <v>15492</v>
      </c>
      <c r="J120" s="28">
        <v>0</v>
      </c>
      <c r="K120" s="28">
        <v>0</v>
      </c>
      <c r="L120" s="28">
        <v>0</v>
      </c>
      <c r="M120" s="28">
        <f t="shared" si="119"/>
        <v>15492</v>
      </c>
      <c r="N120" s="17">
        <v>31</v>
      </c>
      <c r="O120" s="39">
        <v>0</v>
      </c>
      <c r="P120" s="28">
        <f t="shared" si="103"/>
        <v>15492</v>
      </c>
      <c r="Q120" s="28">
        <f t="shared" si="104"/>
        <v>0</v>
      </c>
      <c r="R120" s="28">
        <f t="shared" si="105"/>
        <v>0</v>
      </c>
      <c r="S120" s="28">
        <v>0</v>
      </c>
      <c r="T120" s="28">
        <v>0</v>
      </c>
      <c r="U120" s="28">
        <v>0</v>
      </c>
      <c r="V120" s="28">
        <f t="shared" si="120"/>
        <v>15492</v>
      </c>
      <c r="W120" s="28">
        <f t="shared" si="121"/>
        <v>15000</v>
      </c>
      <c r="X120" s="28">
        <f t="shared" si="122"/>
        <v>15492</v>
      </c>
      <c r="Y120" s="28">
        <f t="shared" si="100"/>
        <v>1800</v>
      </c>
      <c r="Z120" s="28">
        <f t="shared" si="106"/>
        <v>117</v>
      </c>
      <c r="AA120" s="38">
        <v>0</v>
      </c>
      <c r="AB120" s="28">
        <v>0</v>
      </c>
      <c r="AC120" s="28">
        <v>0</v>
      </c>
      <c r="AD120" s="28">
        <f t="shared" si="123"/>
        <v>1917</v>
      </c>
      <c r="AE120" s="28">
        <f t="shared" si="113"/>
        <v>13575</v>
      </c>
      <c r="AF120" s="34"/>
      <c r="AG120" s="47"/>
      <c r="AH120" s="56"/>
      <c r="AI120" s="56"/>
      <c r="AJ120" s="56"/>
      <c r="AK120" s="56"/>
      <c r="AL120" s="56"/>
      <c r="AM120" s="56"/>
      <c r="AN120" s="56"/>
      <c r="AO120" s="56"/>
      <c r="AP120" s="57"/>
    </row>
    <row r="121" spans="1:42" s="42" customFormat="1" ht="30.6" customHeight="1">
      <c r="A121" s="152">
        <v>112</v>
      </c>
      <c r="B121" s="16" t="s">
        <v>387</v>
      </c>
      <c r="C121" s="23" t="s">
        <v>399</v>
      </c>
      <c r="D121" s="23" t="s">
        <v>400</v>
      </c>
      <c r="E121" s="12" t="s">
        <v>401</v>
      </c>
      <c r="F121" s="113">
        <v>2016655986</v>
      </c>
      <c r="G121" s="14">
        <v>11800</v>
      </c>
      <c r="H121" s="126" t="s">
        <v>402</v>
      </c>
      <c r="I121" s="28">
        <v>15492</v>
      </c>
      <c r="J121" s="28">
        <v>0</v>
      </c>
      <c r="K121" s="28">
        <v>0</v>
      </c>
      <c r="L121" s="28">
        <v>0</v>
      </c>
      <c r="M121" s="28">
        <f t="shared" si="119"/>
        <v>15492</v>
      </c>
      <c r="N121" s="17">
        <v>31</v>
      </c>
      <c r="O121" s="39">
        <v>0</v>
      </c>
      <c r="P121" s="28">
        <f t="shared" si="103"/>
        <v>15492</v>
      </c>
      <c r="Q121" s="28">
        <f t="shared" si="104"/>
        <v>0</v>
      </c>
      <c r="R121" s="28">
        <f t="shared" si="105"/>
        <v>0</v>
      </c>
      <c r="S121" s="28">
        <v>0</v>
      </c>
      <c r="T121" s="28">
        <v>0</v>
      </c>
      <c r="U121" s="28">
        <v>0</v>
      </c>
      <c r="V121" s="28">
        <f t="shared" si="120"/>
        <v>15492</v>
      </c>
      <c r="W121" s="28">
        <f t="shared" si="121"/>
        <v>15000</v>
      </c>
      <c r="X121" s="28">
        <f t="shared" si="122"/>
        <v>15492</v>
      </c>
      <c r="Y121" s="28">
        <f t="shared" si="100"/>
        <v>1800</v>
      </c>
      <c r="Z121" s="28">
        <f t="shared" si="106"/>
        <v>117</v>
      </c>
      <c r="AA121" s="38">
        <v>0</v>
      </c>
      <c r="AB121" s="28">
        <v>0</v>
      </c>
      <c r="AC121" s="28">
        <v>0</v>
      </c>
      <c r="AD121" s="28">
        <f t="shared" si="123"/>
        <v>1917</v>
      </c>
      <c r="AE121" s="28">
        <f t="shared" si="113"/>
        <v>13575</v>
      </c>
      <c r="AF121" s="34"/>
      <c r="AG121" s="47"/>
      <c r="AH121" s="56"/>
      <c r="AI121" s="56"/>
      <c r="AJ121" s="56"/>
      <c r="AK121" s="56"/>
      <c r="AL121" s="56"/>
      <c r="AM121" s="56"/>
      <c r="AN121" s="56"/>
      <c r="AO121" s="56"/>
      <c r="AP121" s="57"/>
    </row>
    <row r="122" spans="1:42" s="42" customFormat="1" ht="30.6" customHeight="1">
      <c r="A122" s="152">
        <v>113</v>
      </c>
      <c r="B122" s="16" t="s">
        <v>403</v>
      </c>
      <c r="C122" s="23" t="s">
        <v>404</v>
      </c>
      <c r="D122" s="23" t="s">
        <v>405</v>
      </c>
      <c r="E122" s="12" t="s">
        <v>406</v>
      </c>
      <c r="F122" s="17">
        <v>1113947372</v>
      </c>
      <c r="G122" s="17">
        <v>829</v>
      </c>
      <c r="H122" s="139" t="s">
        <v>407</v>
      </c>
      <c r="I122" s="28">
        <v>16400</v>
      </c>
      <c r="J122" s="28">
        <v>0</v>
      </c>
      <c r="K122" s="28">
        <v>0</v>
      </c>
      <c r="L122" s="28">
        <v>0</v>
      </c>
      <c r="M122" s="28">
        <f t="shared" si="119"/>
        <v>16400</v>
      </c>
      <c r="N122" s="17">
        <v>25</v>
      </c>
      <c r="O122" s="17">
        <v>0</v>
      </c>
      <c r="P122" s="28">
        <f t="shared" si="103"/>
        <v>13226</v>
      </c>
      <c r="Q122" s="28">
        <f t="shared" si="104"/>
        <v>0</v>
      </c>
      <c r="R122" s="28">
        <f t="shared" si="105"/>
        <v>0</v>
      </c>
      <c r="S122" s="28">
        <v>0</v>
      </c>
      <c r="T122" s="28">
        <v>0</v>
      </c>
      <c r="U122" s="28">
        <v>0</v>
      </c>
      <c r="V122" s="28">
        <f t="shared" si="120"/>
        <v>13226</v>
      </c>
      <c r="W122" s="28">
        <f t="shared" si="121"/>
        <v>13226</v>
      </c>
      <c r="X122" s="28">
        <f t="shared" si="122"/>
        <v>13226</v>
      </c>
      <c r="Y122" s="28">
        <f t="shared" si="100"/>
        <v>1587</v>
      </c>
      <c r="Z122" s="28">
        <f t="shared" si="106"/>
        <v>100</v>
      </c>
      <c r="AA122" s="38">
        <v>0</v>
      </c>
      <c r="AB122" s="28">
        <v>0</v>
      </c>
      <c r="AC122" s="28">
        <v>0</v>
      </c>
      <c r="AD122" s="28">
        <f t="shared" si="123"/>
        <v>1687</v>
      </c>
      <c r="AE122" s="28">
        <f t="shared" si="113"/>
        <v>11539</v>
      </c>
      <c r="AF122" s="34" t="s">
        <v>86</v>
      </c>
      <c r="AG122" s="47">
        <v>44233</v>
      </c>
      <c r="AH122" s="56"/>
      <c r="AI122" s="56"/>
      <c r="AJ122" s="56"/>
      <c r="AK122" s="56"/>
      <c r="AL122" s="56"/>
      <c r="AM122" s="56"/>
      <c r="AN122" s="56"/>
      <c r="AO122" s="56"/>
      <c r="AP122" s="57"/>
    </row>
    <row r="123" spans="1:42" s="42" customFormat="1" ht="30.6" customHeight="1">
      <c r="A123" s="13">
        <v>114</v>
      </c>
      <c r="B123" s="16" t="s">
        <v>403</v>
      </c>
      <c r="C123" s="23" t="s">
        <v>408</v>
      </c>
      <c r="D123" s="23" t="s">
        <v>409</v>
      </c>
      <c r="E123" s="12" t="s">
        <v>406</v>
      </c>
      <c r="F123" s="16">
        <v>1113947350</v>
      </c>
      <c r="G123" s="14">
        <v>832</v>
      </c>
      <c r="H123" s="139" t="s">
        <v>410</v>
      </c>
      <c r="I123" s="28">
        <v>15492</v>
      </c>
      <c r="J123" s="28">
        <v>0</v>
      </c>
      <c r="K123" s="28">
        <v>0</v>
      </c>
      <c r="L123" s="28">
        <v>0</v>
      </c>
      <c r="M123" s="28">
        <f t="shared" si="119"/>
        <v>15492</v>
      </c>
      <c r="N123" s="17">
        <v>12</v>
      </c>
      <c r="O123" s="17">
        <v>0</v>
      </c>
      <c r="P123" s="28">
        <f t="shared" si="103"/>
        <v>5997</v>
      </c>
      <c r="Q123" s="28">
        <f t="shared" si="104"/>
        <v>0</v>
      </c>
      <c r="R123" s="28">
        <f t="shared" si="105"/>
        <v>0</v>
      </c>
      <c r="S123" s="28">
        <v>0</v>
      </c>
      <c r="T123" s="28">
        <v>0</v>
      </c>
      <c r="U123" s="28">
        <v>0</v>
      </c>
      <c r="V123" s="28">
        <f t="shared" si="120"/>
        <v>5997</v>
      </c>
      <c r="W123" s="28">
        <f t="shared" si="121"/>
        <v>5997</v>
      </c>
      <c r="X123" s="28">
        <f t="shared" si="122"/>
        <v>5997</v>
      </c>
      <c r="Y123" s="28">
        <f t="shared" si="100"/>
        <v>720</v>
      </c>
      <c r="Z123" s="28">
        <f t="shared" si="106"/>
        <v>45</v>
      </c>
      <c r="AA123" s="38">
        <v>0</v>
      </c>
      <c r="AB123" s="28">
        <v>0</v>
      </c>
      <c r="AC123" s="28">
        <v>0</v>
      </c>
      <c r="AD123" s="28">
        <f t="shared" si="123"/>
        <v>765</v>
      </c>
      <c r="AE123" s="28">
        <f t="shared" si="113"/>
        <v>5232</v>
      </c>
      <c r="AF123" s="34" t="s">
        <v>86</v>
      </c>
      <c r="AG123" s="47">
        <v>44233</v>
      </c>
      <c r="AH123" s="56"/>
      <c r="AI123" s="56"/>
      <c r="AJ123" s="56"/>
      <c r="AK123" s="56"/>
      <c r="AL123" s="56"/>
      <c r="AM123" s="56"/>
      <c r="AN123" s="56"/>
      <c r="AO123" s="56"/>
      <c r="AP123" s="57"/>
    </row>
    <row r="124" spans="1:42" s="42" customFormat="1" ht="30.6" customHeight="1">
      <c r="A124" s="152">
        <v>115</v>
      </c>
      <c r="B124" s="16" t="s">
        <v>403</v>
      </c>
      <c r="C124" s="12" t="s">
        <v>411</v>
      </c>
      <c r="D124" s="12" t="s">
        <v>412</v>
      </c>
      <c r="E124" s="12" t="s">
        <v>406</v>
      </c>
      <c r="F124" s="13">
        <v>1114727415</v>
      </c>
      <c r="G124" s="14">
        <v>1338</v>
      </c>
      <c r="H124" s="139" t="s">
        <v>413</v>
      </c>
      <c r="I124" s="28">
        <v>15492</v>
      </c>
      <c r="J124" s="28">
        <v>0</v>
      </c>
      <c r="K124" s="28">
        <v>0</v>
      </c>
      <c r="L124" s="28">
        <v>0</v>
      </c>
      <c r="M124" s="28">
        <f t="shared" si="119"/>
        <v>15492</v>
      </c>
      <c r="N124" s="17">
        <v>12</v>
      </c>
      <c r="O124" s="17">
        <v>0</v>
      </c>
      <c r="P124" s="28">
        <f t="shared" si="103"/>
        <v>5997</v>
      </c>
      <c r="Q124" s="28">
        <f t="shared" si="104"/>
        <v>0</v>
      </c>
      <c r="R124" s="28">
        <f t="shared" si="105"/>
        <v>0</v>
      </c>
      <c r="S124" s="28">
        <v>0</v>
      </c>
      <c r="T124" s="28">
        <v>0</v>
      </c>
      <c r="U124" s="28">
        <v>0</v>
      </c>
      <c r="V124" s="28">
        <f t="shared" si="120"/>
        <v>5997</v>
      </c>
      <c r="W124" s="28">
        <f t="shared" si="121"/>
        <v>5997</v>
      </c>
      <c r="X124" s="28">
        <f t="shared" si="122"/>
        <v>5997</v>
      </c>
      <c r="Y124" s="28">
        <f t="shared" si="100"/>
        <v>720</v>
      </c>
      <c r="Z124" s="28">
        <f t="shared" si="106"/>
        <v>45</v>
      </c>
      <c r="AA124" s="38">
        <v>0</v>
      </c>
      <c r="AB124" s="28">
        <v>0</v>
      </c>
      <c r="AC124" s="28">
        <v>0</v>
      </c>
      <c r="AD124" s="28">
        <f t="shared" si="123"/>
        <v>765</v>
      </c>
      <c r="AE124" s="28">
        <f t="shared" si="113"/>
        <v>5232</v>
      </c>
      <c r="AF124" s="34" t="s">
        <v>86</v>
      </c>
      <c r="AG124" s="47">
        <v>44233</v>
      </c>
      <c r="AH124" s="56"/>
      <c r="AI124" s="56"/>
      <c r="AJ124" s="56"/>
      <c r="AK124" s="56"/>
      <c r="AM124" s="56"/>
      <c r="AN124" s="56"/>
      <c r="AO124" s="56"/>
      <c r="AP124" s="57"/>
    </row>
    <row r="125" spans="1:42" s="42" customFormat="1" ht="30.6" customHeight="1">
      <c r="A125" s="152">
        <v>116</v>
      </c>
      <c r="B125" s="16" t="s">
        <v>403</v>
      </c>
      <c r="C125" s="23" t="s">
        <v>414</v>
      </c>
      <c r="D125" s="23" t="s">
        <v>404</v>
      </c>
      <c r="E125" s="12" t="s">
        <v>406</v>
      </c>
      <c r="F125" s="13">
        <v>1115408380</v>
      </c>
      <c r="G125" s="14">
        <v>11865</v>
      </c>
      <c r="H125" s="126" t="s">
        <v>415</v>
      </c>
      <c r="I125" s="28">
        <v>15492</v>
      </c>
      <c r="J125" s="28">
        <v>0</v>
      </c>
      <c r="K125" s="28">
        <v>0</v>
      </c>
      <c r="L125" s="28">
        <v>0</v>
      </c>
      <c r="M125" s="28">
        <f t="shared" si="119"/>
        <v>15492</v>
      </c>
      <c r="N125" s="17">
        <v>25</v>
      </c>
      <c r="O125" s="17">
        <v>0</v>
      </c>
      <c r="P125" s="28">
        <f t="shared" si="103"/>
        <v>12494</v>
      </c>
      <c r="Q125" s="28">
        <f t="shared" si="104"/>
        <v>0</v>
      </c>
      <c r="R125" s="28">
        <f t="shared" si="105"/>
        <v>0</v>
      </c>
      <c r="S125" s="28">
        <v>0</v>
      </c>
      <c r="T125" s="28">
        <v>0</v>
      </c>
      <c r="U125" s="28">
        <v>0</v>
      </c>
      <c r="V125" s="28">
        <f t="shared" si="120"/>
        <v>12494</v>
      </c>
      <c r="W125" s="28">
        <f t="shared" si="121"/>
        <v>12494</v>
      </c>
      <c r="X125" s="28">
        <f t="shared" si="122"/>
        <v>12494</v>
      </c>
      <c r="Y125" s="28">
        <f t="shared" si="100"/>
        <v>1499</v>
      </c>
      <c r="Z125" s="28">
        <f t="shared" si="106"/>
        <v>94</v>
      </c>
      <c r="AA125" s="38">
        <v>0</v>
      </c>
      <c r="AB125" s="28">
        <v>0</v>
      </c>
      <c r="AC125" s="28">
        <v>0</v>
      </c>
      <c r="AD125" s="28">
        <f t="shared" si="123"/>
        <v>1593</v>
      </c>
      <c r="AE125" s="28">
        <f t="shared" si="113"/>
        <v>10901</v>
      </c>
      <c r="AF125" s="34" t="s">
        <v>86</v>
      </c>
      <c r="AG125" s="47">
        <v>44233</v>
      </c>
      <c r="AH125" s="166"/>
      <c r="AI125" s="56"/>
      <c r="AJ125" s="56"/>
      <c r="AK125" s="56"/>
      <c r="AM125" s="56"/>
      <c r="AN125" s="56"/>
      <c r="AO125" s="56"/>
      <c r="AP125" s="57"/>
    </row>
    <row r="126" spans="1:42" s="42" customFormat="1" ht="30.6" customHeight="1">
      <c r="A126" s="13">
        <v>117</v>
      </c>
      <c r="B126" s="45" t="s">
        <v>416</v>
      </c>
      <c r="C126" s="136" t="s">
        <v>417</v>
      </c>
      <c r="D126" s="23" t="s">
        <v>418</v>
      </c>
      <c r="E126" s="222" t="s">
        <v>307</v>
      </c>
      <c r="F126" s="17">
        <v>1113756809</v>
      </c>
      <c r="G126" s="17">
        <v>735</v>
      </c>
      <c r="H126" s="139" t="s">
        <v>419</v>
      </c>
      <c r="I126" s="28">
        <v>20000</v>
      </c>
      <c r="J126" s="28">
        <v>0</v>
      </c>
      <c r="K126" s="28">
        <v>0</v>
      </c>
      <c r="L126" s="28">
        <v>0</v>
      </c>
      <c r="M126" s="28">
        <f t="shared" si="119"/>
        <v>20000</v>
      </c>
      <c r="N126" s="17">
        <v>31</v>
      </c>
      <c r="O126" s="17">
        <v>0</v>
      </c>
      <c r="P126" s="28">
        <f t="shared" si="103"/>
        <v>20000</v>
      </c>
      <c r="Q126" s="28">
        <f t="shared" si="104"/>
        <v>0</v>
      </c>
      <c r="R126" s="28">
        <f t="shared" si="105"/>
        <v>0</v>
      </c>
      <c r="S126" s="28">
        <v>0</v>
      </c>
      <c r="T126" s="28">
        <v>0</v>
      </c>
      <c r="U126" s="28">
        <v>0</v>
      </c>
      <c r="V126" s="28">
        <f t="shared" si="120"/>
        <v>20000</v>
      </c>
      <c r="W126" s="28">
        <f t="shared" si="121"/>
        <v>15000</v>
      </c>
      <c r="X126" s="28">
        <f t="shared" si="122"/>
        <v>20000</v>
      </c>
      <c r="Y126" s="28">
        <f t="shared" si="100"/>
        <v>1800</v>
      </c>
      <c r="Z126" s="28">
        <f t="shared" si="106"/>
        <v>150</v>
      </c>
      <c r="AA126" s="38">
        <v>0</v>
      </c>
      <c r="AB126" s="28">
        <v>0</v>
      </c>
      <c r="AC126" s="28">
        <v>0</v>
      </c>
      <c r="AD126" s="28">
        <f t="shared" si="123"/>
        <v>1950</v>
      </c>
      <c r="AE126" s="28">
        <f t="shared" si="113"/>
        <v>18050</v>
      </c>
      <c r="AF126" s="34"/>
      <c r="AG126" s="47"/>
      <c r="AH126" s="56"/>
      <c r="AI126" s="58"/>
      <c r="AJ126" s="59"/>
      <c r="AK126" s="59"/>
      <c r="AL126" s="63"/>
      <c r="AM126" s="59"/>
      <c r="AN126" s="59"/>
      <c r="AO126" s="59"/>
      <c r="AP126" s="59"/>
    </row>
    <row r="127" spans="1:42" s="42" customFormat="1" ht="30.6" customHeight="1">
      <c r="A127" s="152">
        <v>118</v>
      </c>
      <c r="B127" s="45" t="s">
        <v>416</v>
      </c>
      <c r="C127" s="23" t="s">
        <v>420</v>
      </c>
      <c r="D127" s="23" t="s">
        <v>421</v>
      </c>
      <c r="E127" s="222" t="s">
        <v>313</v>
      </c>
      <c r="F127" s="13">
        <v>1113532808</v>
      </c>
      <c r="G127" s="14">
        <v>1247</v>
      </c>
      <c r="H127" s="139" t="s">
        <v>422</v>
      </c>
      <c r="I127" s="28">
        <v>16400</v>
      </c>
      <c r="J127" s="28">
        <v>0</v>
      </c>
      <c r="K127" s="28">
        <v>0</v>
      </c>
      <c r="L127" s="28">
        <v>0</v>
      </c>
      <c r="M127" s="28">
        <f t="shared" si="119"/>
        <v>16400</v>
      </c>
      <c r="N127" s="17">
        <v>23</v>
      </c>
      <c r="O127" s="17">
        <v>0</v>
      </c>
      <c r="P127" s="28">
        <f t="shared" si="103"/>
        <v>12168</v>
      </c>
      <c r="Q127" s="28">
        <f t="shared" si="104"/>
        <v>0</v>
      </c>
      <c r="R127" s="28">
        <f t="shared" si="105"/>
        <v>0</v>
      </c>
      <c r="S127" s="28">
        <v>0</v>
      </c>
      <c r="T127" s="28">
        <v>0</v>
      </c>
      <c r="U127" s="28">
        <v>0</v>
      </c>
      <c r="V127" s="28">
        <f t="shared" si="120"/>
        <v>12168</v>
      </c>
      <c r="W127" s="28">
        <f t="shared" si="121"/>
        <v>12168</v>
      </c>
      <c r="X127" s="28">
        <f t="shared" si="122"/>
        <v>12168</v>
      </c>
      <c r="Y127" s="28">
        <f t="shared" si="100"/>
        <v>1460</v>
      </c>
      <c r="Z127" s="28">
        <f t="shared" si="106"/>
        <v>92</v>
      </c>
      <c r="AA127" s="38">
        <v>0</v>
      </c>
      <c r="AB127" s="28">
        <v>116</v>
      </c>
      <c r="AC127" s="28">
        <v>0</v>
      </c>
      <c r="AD127" s="28">
        <f t="shared" si="123"/>
        <v>1668</v>
      </c>
      <c r="AE127" s="28">
        <f t="shared" si="113"/>
        <v>10500</v>
      </c>
      <c r="AF127" s="34" t="s">
        <v>86</v>
      </c>
      <c r="AG127" s="47">
        <v>44236</v>
      </c>
      <c r="AH127" s="56"/>
      <c r="AI127" s="56"/>
      <c r="AJ127" s="56"/>
      <c r="AK127" s="56"/>
      <c r="AL127" s="56"/>
      <c r="AM127" s="56"/>
      <c r="AN127" s="56"/>
      <c r="AO127" s="56"/>
      <c r="AP127" s="57"/>
    </row>
    <row r="128" spans="1:42" s="42" customFormat="1" ht="30.6" customHeight="1">
      <c r="A128" s="152">
        <v>119</v>
      </c>
      <c r="B128" s="45" t="s">
        <v>423</v>
      </c>
      <c r="C128" s="23" t="s">
        <v>424</v>
      </c>
      <c r="D128" s="23" t="s">
        <v>425</v>
      </c>
      <c r="E128" s="12" t="s">
        <v>307</v>
      </c>
      <c r="F128" s="17">
        <v>1113916071</v>
      </c>
      <c r="G128" s="17">
        <v>787</v>
      </c>
      <c r="H128" s="139" t="s">
        <v>426</v>
      </c>
      <c r="I128" s="28">
        <v>20000</v>
      </c>
      <c r="J128" s="28">
        <v>0</v>
      </c>
      <c r="K128" s="28">
        <v>0</v>
      </c>
      <c r="L128" s="28">
        <v>0</v>
      </c>
      <c r="M128" s="28">
        <f t="shared" si="119"/>
        <v>20000</v>
      </c>
      <c r="N128" s="17">
        <v>31</v>
      </c>
      <c r="O128" s="17">
        <v>0</v>
      </c>
      <c r="P128" s="28">
        <f t="shared" si="103"/>
        <v>20000</v>
      </c>
      <c r="Q128" s="28">
        <f t="shared" si="104"/>
        <v>0</v>
      </c>
      <c r="R128" s="28">
        <f t="shared" si="105"/>
        <v>0</v>
      </c>
      <c r="S128" s="28">
        <v>0</v>
      </c>
      <c r="T128" s="28">
        <v>0</v>
      </c>
      <c r="U128" s="28">
        <v>0</v>
      </c>
      <c r="V128" s="28">
        <f t="shared" si="120"/>
        <v>20000</v>
      </c>
      <c r="W128" s="28">
        <f t="shared" si="121"/>
        <v>15000</v>
      </c>
      <c r="X128" s="28">
        <f t="shared" si="122"/>
        <v>20000</v>
      </c>
      <c r="Y128" s="28">
        <f t="shared" si="100"/>
        <v>1800</v>
      </c>
      <c r="Z128" s="28">
        <f t="shared" si="106"/>
        <v>150</v>
      </c>
      <c r="AA128" s="38">
        <v>0</v>
      </c>
      <c r="AB128" s="28">
        <v>0</v>
      </c>
      <c r="AC128" s="28">
        <v>0</v>
      </c>
      <c r="AD128" s="28">
        <f t="shared" si="123"/>
        <v>1950</v>
      </c>
      <c r="AE128" s="28">
        <f t="shared" si="113"/>
        <v>18050</v>
      </c>
      <c r="AF128" s="34" t="s">
        <v>86</v>
      </c>
      <c r="AG128" s="47">
        <v>44233</v>
      </c>
      <c r="AH128" s="58"/>
      <c r="AI128" s="56"/>
      <c r="AJ128" s="56"/>
      <c r="AK128" s="56"/>
      <c r="AL128" s="59"/>
      <c r="AM128" s="56"/>
      <c r="AN128" s="56"/>
      <c r="AO128" s="56"/>
      <c r="AP128" s="57"/>
    </row>
    <row r="129" spans="1:42" s="42" customFormat="1" ht="30.6" customHeight="1">
      <c r="A129" s="13">
        <v>120</v>
      </c>
      <c r="B129" s="45" t="s">
        <v>423</v>
      </c>
      <c r="C129" s="23" t="s">
        <v>80</v>
      </c>
      <c r="D129" s="23" t="s">
        <v>427</v>
      </c>
      <c r="E129" s="12" t="s">
        <v>313</v>
      </c>
      <c r="F129" s="17">
        <v>1113916072</v>
      </c>
      <c r="G129" s="17">
        <v>788</v>
      </c>
      <c r="H129" s="139" t="s">
        <v>428</v>
      </c>
      <c r="I129" s="28">
        <v>20000</v>
      </c>
      <c r="J129" s="28">
        <v>0</v>
      </c>
      <c r="K129" s="28">
        <v>0</v>
      </c>
      <c r="L129" s="28">
        <v>0</v>
      </c>
      <c r="M129" s="28">
        <f t="shared" si="119"/>
        <v>20000</v>
      </c>
      <c r="N129" s="17">
        <v>31</v>
      </c>
      <c r="O129" s="17">
        <v>0</v>
      </c>
      <c r="P129" s="28">
        <f t="shared" si="103"/>
        <v>20000</v>
      </c>
      <c r="Q129" s="28">
        <f t="shared" si="104"/>
        <v>0</v>
      </c>
      <c r="R129" s="28">
        <f t="shared" si="105"/>
        <v>0</v>
      </c>
      <c r="S129" s="28">
        <v>0</v>
      </c>
      <c r="T129" s="28">
        <v>0</v>
      </c>
      <c r="U129" s="28">
        <v>0</v>
      </c>
      <c r="V129" s="28">
        <f t="shared" si="120"/>
        <v>20000</v>
      </c>
      <c r="W129" s="28">
        <f t="shared" si="121"/>
        <v>15000</v>
      </c>
      <c r="X129" s="28">
        <f t="shared" si="122"/>
        <v>20000</v>
      </c>
      <c r="Y129" s="28">
        <f t="shared" si="100"/>
        <v>1800</v>
      </c>
      <c r="Z129" s="28">
        <f t="shared" si="106"/>
        <v>150</v>
      </c>
      <c r="AA129" s="38">
        <v>0</v>
      </c>
      <c r="AB129" s="28">
        <v>0</v>
      </c>
      <c r="AC129" s="28">
        <v>0</v>
      </c>
      <c r="AD129" s="28">
        <f t="shared" si="123"/>
        <v>1950</v>
      </c>
      <c r="AE129" s="28">
        <f t="shared" si="113"/>
        <v>18050</v>
      </c>
      <c r="AF129" s="34" t="s">
        <v>86</v>
      </c>
      <c r="AG129" s="47">
        <v>44233</v>
      </c>
      <c r="AH129" s="58"/>
      <c r="AI129" s="56"/>
      <c r="AJ129" s="56"/>
      <c r="AK129" s="56"/>
      <c r="AL129" s="59"/>
      <c r="AM129" s="56"/>
      <c r="AN129" s="56"/>
      <c r="AO129" s="56"/>
      <c r="AP129" s="57"/>
    </row>
    <row r="130" spans="1:42" s="42" customFormat="1" ht="30.6" customHeight="1">
      <c r="A130" s="152">
        <v>121</v>
      </c>
      <c r="B130" s="45" t="s">
        <v>423</v>
      </c>
      <c r="C130" s="23" t="s">
        <v>429</v>
      </c>
      <c r="D130" s="23" t="s">
        <v>430</v>
      </c>
      <c r="E130" s="12" t="s">
        <v>317</v>
      </c>
      <c r="F130" s="76">
        <v>1115488373</v>
      </c>
      <c r="G130" s="17">
        <v>11731</v>
      </c>
      <c r="H130" s="114" t="s">
        <v>431</v>
      </c>
      <c r="I130" s="28">
        <v>15492</v>
      </c>
      <c r="J130" s="28">
        <v>0</v>
      </c>
      <c r="K130" s="28">
        <v>0</v>
      </c>
      <c r="L130" s="28">
        <v>0</v>
      </c>
      <c r="M130" s="28">
        <f t="shared" si="119"/>
        <v>15492</v>
      </c>
      <c r="N130" s="17">
        <v>31</v>
      </c>
      <c r="O130" s="17">
        <v>0</v>
      </c>
      <c r="P130" s="28">
        <f t="shared" si="103"/>
        <v>15492</v>
      </c>
      <c r="Q130" s="28">
        <f t="shared" si="104"/>
        <v>0</v>
      </c>
      <c r="R130" s="28">
        <f t="shared" si="105"/>
        <v>0</v>
      </c>
      <c r="S130" s="28">
        <v>0</v>
      </c>
      <c r="T130" s="28">
        <v>0</v>
      </c>
      <c r="U130" s="28">
        <v>0</v>
      </c>
      <c r="V130" s="28">
        <f t="shared" si="120"/>
        <v>15492</v>
      </c>
      <c r="W130" s="28">
        <f t="shared" si="121"/>
        <v>15000</v>
      </c>
      <c r="X130" s="28">
        <f t="shared" si="122"/>
        <v>15492</v>
      </c>
      <c r="Y130" s="28">
        <f t="shared" si="100"/>
        <v>1800</v>
      </c>
      <c r="Z130" s="28">
        <f t="shared" si="106"/>
        <v>117</v>
      </c>
      <c r="AA130" s="38">
        <v>0</v>
      </c>
      <c r="AB130" s="28">
        <v>0</v>
      </c>
      <c r="AC130" s="28">
        <v>0</v>
      </c>
      <c r="AD130" s="28">
        <f t="shared" si="123"/>
        <v>1917</v>
      </c>
      <c r="AE130" s="28">
        <f t="shared" si="113"/>
        <v>13575</v>
      </c>
      <c r="AF130" s="34" t="s">
        <v>86</v>
      </c>
      <c r="AG130" s="47">
        <v>44233</v>
      </c>
      <c r="AH130" s="58"/>
      <c r="AI130" s="56"/>
      <c r="AJ130" s="56"/>
      <c r="AK130" s="56"/>
      <c r="AL130" s="59"/>
      <c r="AM130" s="56"/>
      <c r="AN130" s="56"/>
      <c r="AO130" s="56"/>
      <c r="AP130" s="57"/>
    </row>
    <row r="131" spans="1:42" s="42" customFormat="1" ht="30.6" customHeight="1">
      <c r="A131" s="152">
        <v>122</v>
      </c>
      <c r="B131" s="45" t="s">
        <v>432</v>
      </c>
      <c r="C131" s="23" t="s">
        <v>432</v>
      </c>
      <c r="D131" s="23" t="s">
        <v>433</v>
      </c>
      <c r="E131" s="12" t="s">
        <v>307</v>
      </c>
      <c r="F131" s="144">
        <v>1113752847</v>
      </c>
      <c r="G131" s="245">
        <v>900</v>
      </c>
      <c r="H131" s="139" t="s">
        <v>434</v>
      </c>
      <c r="I131" s="28">
        <v>18000</v>
      </c>
      <c r="J131" s="28">
        <v>0</v>
      </c>
      <c r="K131" s="28">
        <v>0</v>
      </c>
      <c r="L131" s="28">
        <v>0</v>
      </c>
      <c r="M131" s="28">
        <f t="shared" si="119"/>
        <v>18000</v>
      </c>
      <c r="N131" s="17">
        <v>0</v>
      </c>
      <c r="O131" s="17">
        <v>0</v>
      </c>
      <c r="P131" s="28">
        <f t="shared" si="103"/>
        <v>0</v>
      </c>
      <c r="Q131" s="28">
        <f t="shared" si="104"/>
        <v>0</v>
      </c>
      <c r="R131" s="28">
        <f t="shared" si="105"/>
        <v>0</v>
      </c>
      <c r="S131" s="28">
        <v>0</v>
      </c>
      <c r="T131" s="28">
        <v>0</v>
      </c>
      <c r="U131" s="28">
        <v>0</v>
      </c>
      <c r="V131" s="28">
        <f t="shared" si="120"/>
        <v>0</v>
      </c>
      <c r="W131" s="28">
        <f t="shared" si="121"/>
        <v>0</v>
      </c>
      <c r="X131" s="28">
        <f t="shared" si="122"/>
        <v>0</v>
      </c>
      <c r="Y131" s="28">
        <f t="shared" si="100"/>
        <v>0</v>
      </c>
      <c r="Z131" s="28">
        <f t="shared" si="106"/>
        <v>0</v>
      </c>
      <c r="AA131" s="38">
        <v>0</v>
      </c>
      <c r="AB131" s="28">
        <v>0</v>
      </c>
      <c r="AC131" s="28">
        <v>0</v>
      </c>
      <c r="AD131" s="28">
        <f t="shared" si="123"/>
        <v>0</v>
      </c>
      <c r="AE131" s="28">
        <f t="shared" si="113"/>
        <v>0</v>
      </c>
      <c r="AF131" s="34"/>
      <c r="AG131" s="47"/>
      <c r="AH131" s="58"/>
      <c r="AI131" s="56"/>
      <c r="AJ131" s="56"/>
      <c r="AK131" s="56"/>
      <c r="AL131" s="59"/>
      <c r="AM131" s="56"/>
      <c r="AN131" s="56"/>
      <c r="AO131" s="56"/>
      <c r="AP131" s="57"/>
    </row>
    <row r="132" spans="1:42" s="42" customFormat="1" ht="30.6" customHeight="1">
      <c r="A132" s="13">
        <v>123</v>
      </c>
      <c r="B132" s="45" t="s">
        <v>432</v>
      </c>
      <c r="C132" s="23" t="s">
        <v>435</v>
      </c>
      <c r="D132" s="23" t="s">
        <v>436</v>
      </c>
      <c r="E132" s="12" t="s">
        <v>313</v>
      </c>
      <c r="F132" s="13">
        <v>1114816730</v>
      </c>
      <c r="G132" s="14">
        <v>1388</v>
      </c>
      <c r="H132" s="139" t="s">
        <v>437</v>
      </c>
      <c r="I132" s="28">
        <v>16400</v>
      </c>
      <c r="J132" s="28">
        <v>0</v>
      </c>
      <c r="K132" s="28">
        <v>0</v>
      </c>
      <c r="L132" s="28">
        <v>0</v>
      </c>
      <c r="M132" s="28">
        <f t="shared" si="119"/>
        <v>16400</v>
      </c>
      <c r="N132" s="17">
        <v>15</v>
      </c>
      <c r="O132" s="17">
        <v>0</v>
      </c>
      <c r="P132" s="28">
        <f t="shared" si="103"/>
        <v>7935</v>
      </c>
      <c r="Q132" s="28">
        <f t="shared" si="104"/>
        <v>0</v>
      </c>
      <c r="R132" s="28">
        <f t="shared" si="105"/>
        <v>0</v>
      </c>
      <c r="S132" s="28">
        <v>0</v>
      </c>
      <c r="T132" s="28">
        <v>0</v>
      </c>
      <c r="U132" s="28">
        <v>0</v>
      </c>
      <c r="V132" s="28">
        <f t="shared" si="120"/>
        <v>7935</v>
      </c>
      <c r="W132" s="28">
        <f t="shared" si="121"/>
        <v>7935</v>
      </c>
      <c r="X132" s="28">
        <f t="shared" si="122"/>
        <v>7935</v>
      </c>
      <c r="Y132" s="28">
        <f t="shared" si="100"/>
        <v>952</v>
      </c>
      <c r="Z132" s="28">
        <f t="shared" si="106"/>
        <v>60</v>
      </c>
      <c r="AA132" s="38">
        <v>0</v>
      </c>
      <c r="AB132" s="28">
        <v>0</v>
      </c>
      <c r="AC132" s="28">
        <v>0</v>
      </c>
      <c r="AD132" s="28">
        <f t="shared" si="123"/>
        <v>1012</v>
      </c>
      <c r="AE132" s="28">
        <f t="shared" si="113"/>
        <v>6923</v>
      </c>
      <c r="AF132" s="34" t="s">
        <v>86</v>
      </c>
      <c r="AG132" s="47">
        <v>44233</v>
      </c>
      <c r="AH132" s="58"/>
      <c r="AI132" s="56"/>
      <c r="AJ132" s="56"/>
      <c r="AK132" s="56"/>
      <c r="AL132" s="59"/>
      <c r="AM132" s="56"/>
      <c r="AN132" s="56"/>
      <c r="AO132" s="56"/>
      <c r="AP132" s="57"/>
    </row>
    <row r="133" spans="1:42" s="42" customFormat="1" ht="30.6" customHeight="1">
      <c r="A133" s="152">
        <v>124</v>
      </c>
      <c r="B133" s="45" t="s">
        <v>438</v>
      </c>
      <c r="C133" s="23" t="s">
        <v>438</v>
      </c>
      <c r="D133" s="23" t="s">
        <v>439</v>
      </c>
      <c r="E133" s="23" t="s">
        <v>307</v>
      </c>
      <c r="F133" s="218">
        <v>1113960853</v>
      </c>
      <c r="G133" s="18">
        <v>11768</v>
      </c>
      <c r="H133" s="139" t="s">
        <v>440</v>
      </c>
      <c r="I133" s="28">
        <v>18000</v>
      </c>
      <c r="J133" s="28">
        <v>0</v>
      </c>
      <c r="K133" s="28">
        <v>0</v>
      </c>
      <c r="L133" s="28">
        <v>0</v>
      </c>
      <c r="M133" s="28">
        <f t="shared" si="119"/>
        <v>18000</v>
      </c>
      <c r="N133" s="17">
        <v>31</v>
      </c>
      <c r="O133" s="17">
        <v>0</v>
      </c>
      <c r="P133" s="28">
        <f t="shared" si="103"/>
        <v>18000</v>
      </c>
      <c r="Q133" s="28">
        <f t="shared" si="104"/>
        <v>0</v>
      </c>
      <c r="R133" s="28">
        <f t="shared" si="105"/>
        <v>0</v>
      </c>
      <c r="S133" s="28">
        <v>0</v>
      </c>
      <c r="T133" s="28">
        <v>0</v>
      </c>
      <c r="U133" s="28">
        <v>0</v>
      </c>
      <c r="V133" s="28">
        <f t="shared" si="120"/>
        <v>18000</v>
      </c>
      <c r="W133" s="28">
        <f t="shared" si="121"/>
        <v>15000</v>
      </c>
      <c r="X133" s="28">
        <f t="shared" si="122"/>
        <v>18000</v>
      </c>
      <c r="Y133" s="28">
        <f t="shared" si="100"/>
        <v>1800</v>
      </c>
      <c r="Z133" s="28">
        <f t="shared" si="106"/>
        <v>135</v>
      </c>
      <c r="AA133" s="38">
        <v>0</v>
      </c>
      <c r="AB133" s="28">
        <v>0</v>
      </c>
      <c r="AC133" s="28">
        <v>0</v>
      </c>
      <c r="AD133" s="28">
        <f t="shared" si="123"/>
        <v>1935</v>
      </c>
      <c r="AE133" s="28">
        <f t="shared" si="113"/>
        <v>16065</v>
      </c>
      <c r="AF133" s="34" t="s">
        <v>86</v>
      </c>
      <c r="AG133" s="47">
        <v>44236</v>
      </c>
      <c r="AH133" s="58"/>
      <c r="AI133" s="56"/>
      <c r="AJ133" s="56"/>
      <c r="AK133" s="56"/>
      <c r="AL133" s="59"/>
      <c r="AM133" s="56"/>
      <c r="AN133" s="56"/>
      <c r="AO133" s="56"/>
      <c r="AP133" s="57"/>
    </row>
    <row r="134" spans="1:42" s="42" customFormat="1" ht="30.6" customHeight="1">
      <c r="A134" s="152">
        <v>125</v>
      </c>
      <c r="B134" s="45" t="s">
        <v>438</v>
      </c>
      <c r="C134" s="23" t="s">
        <v>441</v>
      </c>
      <c r="D134" s="133" t="s">
        <v>442</v>
      </c>
      <c r="E134" s="23" t="s">
        <v>313</v>
      </c>
      <c r="F134" s="151">
        <v>1115397710</v>
      </c>
      <c r="G134" s="14">
        <v>11677</v>
      </c>
      <c r="H134" s="124" t="s">
        <v>443</v>
      </c>
      <c r="I134" s="28">
        <v>16400</v>
      </c>
      <c r="J134" s="28">
        <v>0</v>
      </c>
      <c r="K134" s="28">
        <v>0</v>
      </c>
      <c r="L134" s="28">
        <v>0</v>
      </c>
      <c r="M134" s="28">
        <f t="shared" si="119"/>
        <v>16400</v>
      </c>
      <c r="N134" s="17">
        <v>17</v>
      </c>
      <c r="O134" s="17">
        <v>0</v>
      </c>
      <c r="P134" s="28">
        <f t="shared" si="103"/>
        <v>8994</v>
      </c>
      <c r="Q134" s="28">
        <f t="shared" si="104"/>
        <v>0</v>
      </c>
      <c r="R134" s="28">
        <f t="shared" si="105"/>
        <v>0</v>
      </c>
      <c r="S134" s="28">
        <v>0</v>
      </c>
      <c r="T134" s="28">
        <v>0</v>
      </c>
      <c r="U134" s="28">
        <v>0</v>
      </c>
      <c r="V134" s="28">
        <f t="shared" si="120"/>
        <v>8994</v>
      </c>
      <c r="W134" s="28">
        <f t="shared" si="121"/>
        <v>8994</v>
      </c>
      <c r="X134" s="28">
        <f t="shared" si="122"/>
        <v>8994</v>
      </c>
      <c r="Y134" s="28">
        <f t="shared" si="100"/>
        <v>1079</v>
      </c>
      <c r="Z134" s="28">
        <f t="shared" si="106"/>
        <v>68</v>
      </c>
      <c r="AA134" s="38">
        <v>0</v>
      </c>
      <c r="AB134" s="28">
        <v>0</v>
      </c>
      <c r="AC134" s="28">
        <v>0</v>
      </c>
      <c r="AD134" s="28">
        <f t="shared" si="123"/>
        <v>1147</v>
      </c>
      <c r="AE134" s="28">
        <f t="shared" si="113"/>
        <v>7847</v>
      </c>
      <c r="AF134" s="34" t="s">
        <v>86</v>
      </c>
      <c r="AG134" s="47">
        <v>44236</v>
      </c>
      <c r="AH134" s="58"/>
      <c r="AI134" s="56"/>
      <c r="AJ134" s="56"/>
      <c r="AK134" s="56"/>
      <c r="AL134" s="59"/>
      <c r="AM134" s="56"/>
      <c r="AN134" s="56"/>
      <c r="AO134" s="56"/>
      <c r="AP134" s="57"/>
    </row>
    <row r="135" spans="1:42" s="42" customFormat="1" ht="30.6" customHeight="1">
      <c r="A135" s="13">
        <v>126</v>
      </c>
      <c r="B135" s="45" t="s">
        <v>438</v>
      </c>
      <c r="C135" s="23" t="s">
        <v>444</v>
      </c>
      <c r="D135" s="23" t="s">
        <v>445</v>
      </c>
      <c r="E135" s="23" t="s">
        <v>317</v>
      </c>
      <c r="F135" s="193">
        <v>1115737829</v>
      </c>
      <c r="G135" s="14">
        <v>11884</v>
      </c>
      <c r="H135" s="126" t="s">
        <v>446</v>
      </c>
      <c r="I135" s="28">
        <v>15492</v>
      </c>
      <c r="J135" s="28">
        <v>0</v>
      </c>
      <c r="K135" s="28">
        <v>0</v>
      </c>
      <c r="L135" s="28">
        <v>0</v>
      </c>
      <c r="M135" s="28">
        <f t="shared" si="119"/>
        <v>15492</v>
      </c>
      <c r="N135" s="17">
        <v>16</v>
      </c>
      <c r="O135" s="17">
        <v>0</v>
      </c>
      <c r="P135" s="28">
        <f t="shared" si="103"/>
        <v>7996</v>
      </c>
      <c r="Q135" s="28">
        <f t="shared" si="104"/>
        <v>0</v>
      </c>
      <c r="R135" s="28">
        <f t="shared" si="105"/>
        <v>0</v>
      </c>
      <c r="S135" s="28">
        <v>0</v>
      </c>
      <c r="T135" s="28">
        <v>0</v>
      </c>
      <c r="U135" s="28">
        <v>0</v>
      </c>
      <c r="V135" s="28">
        <f t="shared" si="120"/>
        <v>7996</v>
      </c>
      <c r="W135" s="28">
        <f t="shared" si="121"/>
        <v>7996</v>
      </c>
      <c r="X135" s="28">
        <f t="shared" si="122"/>
        <v>7996</v>
      </c>
      <c r="Y135" s="28">
        <f t="shared" si="100"/>
        <v>960</v>
      </c>
      <c r="Z135" s="28">
        <f t="shared" si="106"/>
        <v>60</v>
      </c>
      <c r="AA135" s="38">
        <v>0</v>
      </c>
      <c r="AB135" s="28">
        <v>0</v>
      </c>
      <c r="AC135" s="28">
        <v>0</v>
      </c>
      <c r="AD135" s="28">
        <f t="shared" si="123"/>
        <v>1020</v>
      </c>
      <c r="AE135" s="28">
        <f t="shared" si="113"/>
        <v>6976</v>
      </c>
      <c r="AF135" s="34" t="s">
        <v>86</v>
      </c>
      <c r="AG135" s="47">
        <v>44236</v>
      </c>
      <c r="AH135" s="58"/>
      <c r="AI135" s="56"/>
      <c r="AJ135" s="56"/>
      <c r="AK135" s="56"/>
      <c r="AL135" s="59"/>
      <c r="AM135" s="56"/>
      <c r="AN135" s="56"/>
      <c r="AO135" s="56"/>
      <c r="AP135" s="57"/>
    </row>
    <row r="136" spans="1:42" s="42" customFormat="1" ht="30.6" customHeight="1">
      <c r="A136" s="152">
        <v>127</v>
      </c>
      <c r="B136" s="45" t="s">
        <v>438</v>
      </c>
      <c r="C136" s="23" t="s">
        <v>447</v>
      </c>
      <c r="D136" s="23" t="s">
        <v>448</v>
      </c>
      <c r="E136" s="23" t="s">
        <v>317</v>
      </c>
      <c r="F136" s="151">
        <v>1115770039</v>
      </c>
      <c r="G136" s="60">
        <v>11930</v>
      </c>
      <c r="H136" s="126" t="s">
        <v>449</v>
      </c>
      <c r="I136" s="28">
        <v>15492</v>
      </c>
      <c r="J136" s="28">
        <v>0</v>
      </c>
      <c r="K136" s="28">
        <v>0</v>
      </c>
      <c r="L136" s="28">
        <v>0</v>
      </c>
      <c r="M136" s="28">
        <f t="shared" si="119"/>
        <v>15492</v>
      </c>
      <c r="N136" s="17">
        <v>16</v>
      </c>
      <c r="O136" s="17">
        <v>0</v>
      </c>
      <c r="P136" s="28">
        <f t="shared" si="103"/>
        <v>7996</v>
      </c>
      <c r="Q136" s="28">
        <f t="shared" si="104"/>
        <v>0</v>
      </c>
      <c r="R136" s="28">
        <f t="shared" si="105"/>
        <v>0</v>
      </c>
      <c r="S136" s="28">
        <v>0</v>
      </c>
      <c r="T136" s="28">
        <v>0</v>
      </c>
      <c r="U136" s="28">
        <v>0</v>
      </c>
      <c r="V136" s="28">
        <f t="shared" si="120"/>
        <v>7996</v>
      </c>
      <c r="W136" s="28">
        <f t="shared" si="121"/>
        <v>7996</v>
      </c>
      <c r="X136" s="28">
        <f t="shared" si="122"/>
        <v>7996</v>
      </c>
      <c r="Y136" s="28">
        <f t="shared" si="100"/>
        <v>960</v>
      </c>
      <c r="Z136" s="28">
        <f t="shared" si="106"/>
        <v>60</v>
      </c>
      <c r="AA136" s="38">
        <v>0</v>
      </c>
      <c r="AB136" s="28">
        <v>0</v>
      </c>
      <c r="AC136" s="28">
        <v>0</v>
      </c>
      <c r="AD136" s="28">
        <f t="shared" si="123"/>
        <v>1020</v>
      </c>
      <c r="AE136" s="28">
        <f t="shared" si="113"/>
        <v>6976</v>
      </c>
      <c r="AF136" s="34" t="s">
        <v>86</v>
      </c>
      <c r="AG136" s="47">
        <v>44236</v>
      </c>
      <c r="AH136" s="58"/>
      <c r="AI136" s="56"/>
      <c r="AJ136" s="56"/>
      <c r="AK136" s="56"/>
      <c r="AL136" s="59"/>
      <c r="AM136" s="56"/>
      <c r="AN136" s="56"/>
      <c r="AO136" s="56"/>
      <c r="AP136" s="57"/>
    </row>
    <row r="137" spans="1:42" s="42" customFormat="1" ht="30.6" customHeight="1">
      <c r="A137" s="152">
        <v>128</v>
      </c>
      <c r="B137" s="45" t="s">
        <v>450</v>
      </c>
      <c r="C137" s="23" t="s">
        <v>451</v>
      </c>
      <c r="D137" s="12" t="s">
        <v>452</v>
      </c>
      <c r="E137" s="12" t="s">
        <v>307</v>
      </c>
      <c r="F137" s="17" t="s">
        <v>453</v>
      </c>
      <c r="G137" s="17">
        <v>11660</v>
      </c>
      <c r="H137" s="126" t="s">
        <v>454</v>
      </c>
      <c r="I137" s="28">
        <v>30000</v>
      </c>
      <c r="J137" s="28">
        <v>0</v>
      </c>
      <c r="K137" s="28">
        <v>0</v>
      </c>
      <c r="L137" s="28">
        <v>0</v>
      </c>
      <c r="M137" s="28">
        <f t="shared" si="119"/>
        <v>30000</v>
      </c>
      <c r="N137" s="17">
        <v>31</v>
      </c>
      <c r="O137" s="17">
        <v>0</v>
      </c>
      <c r="P137" s="28">
        <f t="shared" si="103"/>
        <v>30000</v>
      </c>
      <c r="Q137" s="28">
        <f t="shared" si="104"/>
        <v>0</v>
      </c>
      <c r="R137" s="28">
        <f t="shared" si="105"/>
        <v>0</v>
      </c>
      <c r="S137" s="28">
        <v>0</v>
      </c>
      <c r="T137" s="28">
        <v>0</v>
      </c>
      <c r="U137" s="28">
        <v>0</v>
      </c>
      <c r="V137" s="28">
        <f t="shared" si="120"/>
        <v>30000</v>
      </c>
      <c r="W137" s="28">
        <f t="shared" si="121"/>
        <v>15000</v>
      </c>
      <c r="X137" s="28">
        <v>0</v>
      </c>
      <c r="Y137" s="28">
        <f t="shared" si="100"/>
        <v>1800</v>
      </c>
      <c r="Z137" s="28">
        <f t="shared" si="106"/>
        <v>0</v>
      </c>
      <c r="AA137" s="38">
        <v>0</v>
      </c>
      <c r="AB137" s="28">
        <v>0</v>
      </c>
      <c r="AC137" s="28">
        <v>0</v>
      </c>
      <c r="AD137" s="28">
        <f t="shared" si="123"/>
        <v>1800</v>
      </c>
      <c r="AE137" s="28">
        <f t="shared" si="113"/>
        <v>28200</v>
      </c>
      <c r="AF137" s="34"/>
      <c r="AG137" s="47"/>
      <c r="AH137" s="56"/>
      <c r="AI137" s="57"/>
    </row>
    <row r="138" spans="1:42" s="42" customFormat="1" ht="30.6" customHeight="1">
      <c r="A138" s="13">
        <v>129</v>
      </c>
      <c r="B138" s="45" t="s">
        <v>450</v>
      </c>
      <c r="C138" s="120" t="s">
        <v>455</v>
      </c>
      <c r="D138" s="23" t="s">
        <v>456</v>
      </c>
      <c r="E138" s="12" t="s">
        <v>313</v>
      </c>
      <c r="F138" s="115">
        <v>1113636118</v>
      </c>
      <c r="G138" s="14">
        <v>1328</v>
      </c>
      <c r="H138" s="139" t="s">
        <v>457</v>
      </c>
      <c r="I138" s="28">
        <v>16400</v>
      </c>
      <c r="J138" s="28">
        <v>0</v>
      </c>
      <c r="K138" s="28">
        <v>0</v>
      </c>
      <c r="L138" s="28">
        <v>0</v>
      </c>
      <c r="M138" s="28">
        <f t="shared" si="119"/>
        <v>16400</v>
      </c>
      <c r="N138" s="17">
        <v>31</v>
      </c>
      <c r="O138" s="17">
        <v>0</v>
      </c>
      <c r="P138" s="28">
        <f t="shared" si="103"/>
        <v>16400</v>
      </c>
      <c r="Q138" s="28">
        <f t="shared" si="104"/>
        <v>0</v>
      </c>
      <c r="R138" s="28">
        <f t="shared" si="105"/>
        <v>0</v>
      </c>
      <c r="S138" s="28">
        <v>0</v>
      </c>
      <c r="T138" s="28">
        <v>0</v>
      </c>
      <c r="U138" s="28">
        <v>0</v>
      </c>
      <c r="V138" s="28">
        <f t="shared" si="120"/>
        <v>16400</v>
      </c>
      <c r="W138" s="28">
        <f t="shared" si="121"/>
        <v>15000</v>
      </c>
      <c r="X138" s="28">
        <f t="shared" ref="X138:X146" si="124">V138</f>
        <v>16400</v>
      </c>
      <c r="Y138" s="28">
        <f t="shared" si="100"/>
        <v>1800</v>
      </c>
      <c r="Z138" s="28">
        <f t="shared" si="106"/>
        <v>123</v>
      </c>
      <c r="AA138" s="38">
        <v>0</v>
      </c>
      <c r="AB138" s="28">
        <v>0</v>
      </c>
      <c r="AC138" s="28">
        <v>0</v>
      </c>
      <c r="AD138" s="28">
        <f t="shared" si="123"/>
        <v>1923</v>
      </c>
      <c r="AE138" s="28">
        <f t="shared" si="113"/>
        <v>14477</v>
      </c>
      <c r="AF138" s="34" t="s">
        <v>86</v>
      </c>
      <c r="AG138" s="47">
        <v>44236</v>
      </c>
      <c r="AH138" s="40"/>
      <c r="AI138" s="56"/>
      <c r="AJ138" s="56"/>
      <c r="AK138" s="56"/>
      <c r="AL138" s="64"/>
      <c r="AM138" s="56"/>
      <c r="AN138" s="56"/>
      <c r="AO138" s="56"/>
      <c r="AP138" s="57"/>
    </row>
    <row r="139" spans="1:42" s="42" customFormat="1" ht="30.6" customHeight="1">
      <c r="A139" s="152">
        <v>130</v>
      </c>
      <c r="B139" s="45" t="s">
        <v>450</v>
      </c>
      <c r="C139" s="23" t="s">
        <v>458</v>
      </c>
      <c r="D139" s="12" t="s">
        <v>459</v>
      </c>
      <c r="E139" s="12" t="s">
        <v>313</v>
      </c>
      <c r="F139" s="14">
        <v>1112203856</v>
      </c>
      <c r="G139" s="14">
        <v>1345</v>
      </c>
      <c r="H139" s="139" t="s">
        <v>460</v>
      </c>
      <c r="I139" s="28">
        <v>16400</v>
      </c>
      <c r="J139" s="28">
        <v>0</v>
      </c>
      <c r="K139" s="28">
        <v>0</v>
      </c>
      <c r="L139" s="28">
        <v>0</v>
      </c>
      <c r="M139" s="28">
        <f t="shared" si="119"/>
        <v>16400</v>
      </c>
      <c r="N139" s="17">
        <v>0</v>
      </c>
      <c r="O139" s="17">
        <v>0</v>
      </c>
      <c r="P139" s="28">
        <f t="shared" si="103"/>
        <v>0</v>
      </c>
      <c r="Q139" s="28">
        <f t="shared" si="104"/>
        <v>0</v>
      </c>
      <c r="R139" s="28">
        <f t="shared" si="105"/>
        <v>0</v>
      </c>
      <c r="S139" s="28">
        <v>0</v>
      </c>
      <c r="T139" s="28">
        <v>0</v>
      </c>
      <c r="U139" s="28">
        <v>0</v>
      </c>
      <c r="V139" s="28">
        <f t="shared" si="120"/>
        <v>0</v>
      </c>
      <c r="W139" s="28">
        <f t="shared" si="121"/>
        <v>0</v>
      </c>
      <c r="X139" s="28">
        <f t="shared" si="124"/>
        <v>0</v>
      </c>
      <c r="Y139" s="28">
        <f t="shared" si="100"/>
        <v>0</v>
      </c>
      <c r="Z139" s="28">
        <f t="shared" si="106"/>
        <v>0</v>
      </c>
      <c r="AA139" s="38">
        <v>0</v>
      </c>
      <c r="AB139" s="28">
        <v>0</v>
      </c>
      <c r="AC139" s="28">
        <v>0</v>
      </c>
      <c r="AD139" s="28">
        <f t="shared" si="123"/>
        <v>0</v>
      </c>
      <c r="AE139" s="28">
        <f t="shared" si="113"/>
        <v>0</v>
      </c>
      <c r="AF139" s="34"/>
      <c r="AG139" s="47"/>
      <c r="AI139" s="56"/>
      <c r="AJ139" s="56"/>
      <c r="AK139" s="56"/>
      <c r="AL139" s="59"/>
      <c r="AM139" s="56"/>
      <c r="AN139" s="56"/>
      <c r="AO139" s="56"/>
      <c r="AP139" s="57"/>
    </row>
    <row r="140" spans="1:42" s="42" customFormat="1" ht="30.6" customHeight="1">
      <c r="A140" s="152">
        <v>131</v>
      </c>
      <c r="B140" s="45" t="s">
        <v>450</v>
      </c>
      <c r="C140" s="23" t="s">
        <v>461</v>
      </c>
      <c r="D140" s="130" t="s">
        <v>278</v>
      </c>
      <c r="E140" s="12" t="s">
        <v>313</v>
      </c>
      <c r="F140" s="16">
        <v>1115213620</v>
      </c>
      <c r="G140" s="17">
        <v>11596</v>
      </c>
      <c r="H140" s="114">
        <v>101223630484</v>
      </c>
      <c r="I140" s="28">
        <v>16400</v>
      </c>
      <c r="J140" s="28">
        <v>0</v>
      </c>
      <c r="K140" s="28">
        <v>0</v>
      </c>
      <c r="L140" s="28">
        <v>0</v>
      </c>
      <c r="M140" s="28">
        <f t="shared" si="119"/>
        <v>16400</v>
      </c>
      <c r="N140" s="17">
        <v>21</v>
      </c>
      <c r="O140" s="17">
        <v>0</v>
      </c>
      <c r="P140" s="28">
        <f t="shared" si="103"/>
        <v>11110</v>
      </c>
      <c r="Q140" s="28">
        <f t="shared" si="104"/>
        <v>0</v>
      </c>
      <c r="R140" s="28">
        <f t="shared" si="105"/>
        <v>0</v>
      </c>
      <c r="S140" s="28">
        <v>0</v>
      </c>
      <c r="T140" s="28">
        <v>0</v>
      </c>
      <c r="U140" s="28">
        <v>0</v>
      </c>
      <c r="V140" s="28">
        <f t="shared" si="120"/>
        <v>11110</v>
      </c>
      <c r="W140" s="28">
        <f t="shared" si="121"/>
        <v>11110</v>
      </c>
      <c r="X140" s="28">
        <f t="shared" si="124"/>
        <v>11110</v>
      </c>
      <c r="Y140" s="28">
        <f t="shared" si="100"/>
        <v>1333</v>
      </c>
      <c r="Z140" s="28">
        <f t="shared" si="106"/>
        <v>84</v>
      </c>
      <c r="AA140" s="38">
        <v>0</v>
      </c>
      <c r="AB140" s="28">
        <v>0</v>
      </c>
      <c r="AC140" s="28">
        <v>0</v>
      </c>
      <c r="AD140" s="28">
        <f>+Y140+Z140+AA140+AB140+AC140</f>
        <v>1417</v>
      </c>
      <c r="AE140" s="28">
        <f>V140-AD140</f>
        <v>9693</v>
      </c>
      <c r="AF140" s="34" t="s">
        <v>86</v>
      </c>
      <c r="AG140" s="47">
        <v>44236</v>
      </c>
      <c r="AI140" s="56"/>
      <c r="AJ140" s="56"/>
      <c r="AK140" s="56"/>
      <c r="AL140" s="57"/>
    </row>
    <row r="141" spans="1:42" s="42" customFormat="1" ht="30.6" customHeight="1">
      <c r="A141" s="13">
        <v>132</v>
      </c>
      <c r="B141" s="45" t="s">
        <v>450</v>
      </c>
      <c r="C141" s="23" t="s">
        <v>462</v>
      </c>
      <c r="D141" s="23" t="s">
        <v>451</v>
      </c>
      <c r="E141" s="12" t="s">
        <v>317</v>
      </c>
      <c r="F141" s="16">
        <v>1115291004</v>
      </c>
      <c r="G141" s="14">
        <v>11635</v>
      </c>
      <c r="H141" s="114" t="s">
        <v>463</v>
      </c>
      <c r="I141" s="28">
        <v>18000</v>
      </c>
      <c r="J141" s="28">
        <v>0</v>
      </c>
      <c r="K141" s="28">
        <v>0</v>
      </c>
      <c r="L141" s="28">
        <v>0</v>
      </c>
      <c r="M141" s="28">
        <f t="shared" si="119"/>
        <v>18000</v>
      </c>
      <c r="N141" s="17">
        <v>31</v>
      </c>
      <c r="O141" s="17">
        <v>0</v>
      </c>
      <c r="P141" s="28">
        <f t="shared" si="103"/>
        <v>18000</v>
      </c>
      <c r="Q141" s="28">
        <f t="shared" si="104"/>
        <v>0</v>
      </c>
      <c r="R141" s="28">
        <f t="shared" si="105"/>
        <v>0</v>
      </c>
      <c r="S141" s="28">
        <v>0</v>
      </c>
      <c r="T141" s="28">
        <v>0</v>
      </c>
      <c r="U141" s="28">
        <v>0</v>
      </c>
      <c r="V141" s="28">
        <f t="shared" si="120"/>
        <v>18000</v>
      </c>
      <c r="W141" s="28">
        <f t="shared" si="121"/>
        <v>15000</v>
      </c>
      <c r="X141" s="28">
        <f t="shared" si="124"/>
        <v>18000</v>
      </c>
      <c r="Y141" s="28">
        <f t="shared" si="100"/>
        <v>1800</v>
      </c>
      <c r="Z141" s="28">
        <f t="shared" si="106"/>
        <v>135</v>
      </c>
      <c r="AA141" s="38">
        <v>0</v>
      </c>
      <c r="AB141" s="28">
        <v>0</v>
      </c>
      <c r="AC141" s="28">
        <v>0</v>
      </c>
      <c r="AD141" s="28">
        <f t="shared" ref="AD141:AD146" si="125">+Y141+Z141+AA141+AB141+AC141</f>
        <v>1935</v>
      </c>
      <c r="AE141" s="28">
        <f t="shared" ref="AE141:AE146" si="126">V141-AD141</f>
        <v>16065</v>
      </c>
      <c r="AF141" s="34" t="s">
        <v>86</v>
      </c>
      <c r="AG141" s="47">
        <v>44236</v>
      </c>
      <c r="AI141" s="56"/>
      <c r="AJ141" s="56"/>
      <c r="AK141" s="56"/>
      <c r="AL141" s="57"/>
    </row>
    <row r="142" spans="1:42" s="42" customFormat="1" ht="30.6" customHeight="1">
      <c r="A142" s="152">
        <v>133</v>
      </c>
      <c r="B142" s="45" t="s">
        <v>450</v>
      </c>
      <c r="C142" s="23" t="s">
        <v>464</v>
      </c>
      <c r="D142" s="61" t="s">
        <v>465</v>
      </c>
      <c r="E142" s="12" t="s">
        <v>313</v>
      </c>
      <c r="F142" s="62">
        <v>1115153456</v>
      </c>
      <c r="G142" s="14">
        <v>11717</v>
      </c>
      <c r="H142" s="80" t="s">
        <v>466</v>
      </c>
      <c r="I142" s="28">
        <v>16400</v>
      </c>
      <c r="J142" s="28">
        <v>0</v>
      </c>
      <c r="K142" s="28">
        <v>0</v>
      </c>
      <c r="L142" s="28">
        <v>0</v>
      </c>
      <c r="M142" s="28">
        <f t="shared" si="119"/>
        <v>16400</v>
      </c>
      <c r="N142" s="17">
        <v>10</v>
      </c>
      <c r="O142" s="17">
        <v>0</v>
      </c>
      <c r="P142" s="28">
        <f t="shared" si="103"/>
        <v>5290</v>
      </c>
      <c r="Q142" s="28">
        <f t="shared" si="104"/>
        <v>0</v>
      </c>
      <c r="R142" s="28">
        <f t="shared" si="105"/>
        <v>0</v>
      </c>
      <c r="S142" s="28">
        <v>0</v>
      </c>
      <c r="T142" s="28">
        <v>0</v>
      </c>
      <c r="U142" s="28">
        <v>0</v>
      </c>
      <c r="V142" s="28">
        <f t="shared" si="120"/>
        <v>5290</v>
      </c>
      <c r="W142" s="28">
        <f t="shared" si="121"/>
        <v>5290</v>
      </c>
      <c r="X142" s="28">
        <f t="shared" si="124"/>
        <v>5290</v>
      </c>
      <c r="Y142" s="28">
        <f t="shared" si="100"/>
        <v>635</v>
      </c>
      <c r="Z142" s="28">
        <f t="shared" si="106"/>
        <v>40</v>
      </c>
      <c r="AA142" s="38">
        <v>0</v>
      </c>
      <c r="AB142" s="28">
        <v>0</v>
      </c>
      <c r="AC142" s="28">
        <v>0</v>
      </c>
      <c r="AD142" s="28">
        <f t="shared" si="125"/>
        <v>675</v>
      </c>
      <c r="AE142" s="28">
        <f t="shared" si="126"/>
        <v>4615</v>
      </c>
      <c r="AF142" s="34" t="s">
        <v>86</v>
      </c>
      <c r="AG142" s="47">
        <v>44236</v>
      </c>
      <c r="AI142" s="56"/>
      <c r="AJ142" s="56"/>
      <c r="AK142" s="56"/>
      <c r="AL142" s="57"/>
    </row>
    <row r="143" spans="1:42" s="42" customFormat="1" ht="30.6" customHeight="1">
      <c r="A143" s="152">
        <v>134</v>
      </c>
      <c r="B143" s="45" t="s">
        <v>450</v>
      </c>
      <c r="C143" s="12" t="s">
        <v>467</v>
      </c>
      <c r="D143" s="12" t="s">
        <v>468</v>
      </c>
      <c r="E143" s="12" t="s">
        <v>313</v>
      </c>
      <c r="F143" s="16">
        <v>1013763164</v>
      </c>
      <c r="G143" s="177">
        <v>11907</v>
      </c>
      <c r="H143" s="80" t="s">
        <v>469</v>
      </c>
      <c r="I143" s="28">
        <v>20000</v>
      </c>
      <c r="J143" s="28">
        <v>0</v>
      </c>
      <c r="K143" s="28">
        <v>0</v>
      </c>
      <c r="L143" s="28">
        <v>0</v>
      </c>
      <c r="M143" s="28">
        <f>I143+J143+K143+L143</f>
        <v>20000</v>
      </c>
      <c r="N143" s="17">
        <v>20</v>
      </c>
      <c r="O143" s="17">
        <v>0</v>
      </c>
      <c r="P143" s="28">
        <f t="shared" si="103"/>
        <v>12903</v>
      </c>
      <c r="Q143" s="28">
        <f t="shared" si="104"/>
        <v>0</v>
      </c>
      <c r="R143" s="28">
        <f t="shared" si="105"/>
        <v>0</v>
      </c>
      <c r="S143" s="28">
        <v>0</v>
      </c>
      <c r="T143" s="28">
        <v>0</v>
      </c>
      <c r="U143" s="28">
        <v>0</v>
      </c>
      <c r="V143" s="28">
        <f>P143+Q143+R143+S143+T143+U143</f>
        <v>12903</v>
      </c>
      <c r="W143" s="28">
        <f>IF(P143&gt;15000,15000,P143)</f>
        <v>12903</v>
      </c>
      <c r="X143" s="28">
        <f>V143</f>
        <v>12903</v>
      </c>
      <c r="Y143" s="28">
        <f>ROUND(W143*12%,0)</f>
        <v>1548</v>
      </c>
      <c r="Z143" s="28">
        <f>CEILING(X143*0.75%,1)</f>
        <v>97</v>
      </c>
      <c r="AA143" s="38">
        <v>0</v>
      </c>
      <c r="AB143" s="28">
        <v>0</v>
      </c>
      <c r="AC143" s="28">
        <v>0</v>
      </c>
      <c r="AD143" s="28">
        <f>+Y143+Z143+AA143+AB143+AC143</f>
        <v>1645</v>
      </c>
      <c r="AE143" s="28">
        <f>V143-AD143</f>
        <v>11258</v>
      </c>
      <c r="AF143" s="34" t="s">
        <v>86</v>
      </c>
      <c r="AG143" s="47">
        <v>44236</v>
      </c>
      <c r="AH143" s="56"/>
      <c r="AI143" s="56"/>
      <c r="AJ143" s="56"/>
      <c r="AK143" s="56"/>
      <c r="AL143" s="56"/>
      <c r="AM143" s="56"/>
      <c r="AN143" s="56"/>
      <c r="AO143" s="56"/>
      <c r="AP143" s="57"/>
    </row>
    <row r="144" spans="1:42" s="42" customFormat="1" ht="30.6" customHeight="1">
      <c r="A144" s="13">
        <v>135</v>
      </c>
      <c r="B144" s="45" t="s">
        <v>450</v>
      </c>
      <c r="C144" s="23" t="s">
        <v>197</v>
      </c>
      <c r="D144" s="23" t="s">
        <v>470</v>
      </c>
      <c r="E144" s="12" t="s">
        <v>313</v>
      </c>
      <c r="F144" s="62">
        <v>1115521949</v>
      </c>
      <c r="G144" s="14">
        <v>11770</v>
      </c>
      <c r="H144" s="114" t="s">
        <v>471</v>
      </c>
      <c r="I144" s="28">
        <v>16400</v>
      </c>
      <c r="J144" s="28">
        <v>0</v>
      </c>
      <c r="K144" s="28">
        <v>0</v>
      </c>
      <c r="L144" s="28">
        <v>0</v>
      </c>
      <c r="M144" s="28">
        <f t="shared" si="119"/>
        <v>16400</v>
      </c>
      <c r="N144" s="17">
        <v>13</v>
      </c>
      <c r="O144" s="17">
        <v>0</v>
      </c>
      <c r="P144" s="28">
        <f t="shared" si="103"/>
        <v>6877</v>
      </c>
      <c r="Q144" s="28">
        <f t="shared" si="104"/>
        <v>0</v>
      </c>
      <c r="R144" s="28">
        <f t="shared" si="105"/>
        <v>0</v>
      </c>
      <c r="S144" s="28">
        <v>0</v>
      </c>
      <c r="T144" s="28">
        <v>0</v>
      </c>
      <c r="U144" s="28">
        <v>0</v>
      </c>
      <c r="V144" s="28">
        <f t="shared" si="120"/>
        <v>6877</v>
      </c>
      <c r="W144" s="28">
        <f t="shared" si="121"/>
        <v>6877</v>
      </c>
      <c r="X144" s="28">
        <f t="shared" si="124"/>
        <v>6877</v>
      </c>
      <c r="Y144" s="28">
        <f t="shared" si="100"/>
        <v>825</v>
      </c>
      <c r="Z144" s="28">
        <f t="shared" si="106"/>
        <v>52</v>
      </c>
      <c r="AA144" s="38">
        <v>0</v>
      </c>
      <c r="AB144" s="28">
        <v>0</v>
      </c>
      <c r="AC144" s="28">
        <v>0</v>
      </c>
      <c r="AD144" s="28">
        <f t="shared" si="125"/>
        <v>877</v>
      </c>
      <c r="AE144" s="28">
        <f t="shared" si="126"/>
        <v>6000</v>
      </c>
      <c r="AF144" s="34" t="s">
        <v>86</v>
      </c>
      <c r="AG144" s="47">
        <v>44236</v>
      </c>
      <c r="AI144" s="56"/>
      <c r="AJ144" s="56"/>
      <c r="AK144" s="56"/>
      <c r="AL144" s="57"/>
    </row>
    <row r="145" spans="1:42" s="42" customFormat="1" ht="30.6" customHeight="1">
      <c r="A145" s="152">
        <v>136</v>
      </c>
      <c r="B145" s="45" t="s">
        <v>450</v>
      </c>
      <c r="C145" s="23" t="s">
        <v>472</v>
      </c>
      <c r="D145" s="92" t="s">
        <v>473</v>
      </c>
      <c r="E145" s="12" t="s">
        <v>313</v>
      </c>
      <c r="F145" s="189">
        <v>1114887030</v>
      </c>
      <c r="G145" s="62">
        <v>11880</v>
      </c>
      <c r="H145" s="126" t="s">
        <v>474</v>
      </c>
      <c r="I145" s="28">
        <v>16400</v>
      </c>
      <c r="J145" s="28">
        <v>0</v>
      </c>
      <c r="K145" s="28">
        <v>0</v>
      </c>
      <c r="L145" s="28">
        <v>0</v>
      </c>
      <c r="M145" s="28">
        <f t="shared" si="119"/>
        <v>16400</v>
      </c>
      <c r="N145" s="17">
        <v>0</v>
      </c>
      <c r="O145" s="17">
        <v>0</v>
      </c>
      <c r="P145" s="28">
        <f t="shared" si="103"/>
        <v>0</v>
      </c>
      <c r="Q145" s="28">
        <f t="shared" si="104"/>
        <v>0</v>
      </c>
      <c r="R145" s="28">
        <f t="shared" si="105"/>
        <v>0</v>
      </c>
      <c r="S145" s="28">
        <v>0</v>
      </c>
      <c r="T145" s="28">
        <v>0</v>
      </c>
      <c r="U145" s="28">
        <v>0</v>
      </c>
      <c r="V145" s="28">
        <f t="shared" si="120"/>
        <v>0</v>
      </c>
      <c r="W145" s="28">
        <f t="shared" si="121"/>
        <v>0</v>
      </c>
      <c r="X145" s="28">
        <f t="shared" si="124"/>
        <v>0</v>
      </c>
      <c r="Y145" s="28">
        <f t="shared" si="100"/>
        <v>0</v>
      </c>
      <c r="Z145" s="28">
        <f t="shared" si="106"/>
        <v>0</v>
      </c>
      <c r="AA145" s="38">
        <v>0</v>
      </c>
      <c r="AB145" s="28">
        <v>0</v>
      </c>
      <c r="AC145" s="28">
        <v>0</v>
      </c>
      <c r="AD145" s="28">
        <f t="shared" si="125"/>
        <v>0</v>
      </c>
      <c r="AE145" s="28">
        <f t="shared" si="126"/>
        <v>0</v>
      </c>
      <c r="AF145" s="34"/>
      <c r="AG145" s="47"/>
      <c r="AI145" s="56"/>
      <c r="AJ145" s="56"/>
      <c r="AK145" s="56"/>
      <c r="AL145" s="57"/>
    </row>
    <row r="146" spans="1:42" s="42" customFormat="1" ht="30.6" customHeight="1">
      <c r="A146" s="152">
        <v>137</v>
      </c>
      <c r="B146" s="45" t="s">
        <v>450</v>
      </c>
      <c r="C146" s="23" t="s">
        <v>475</v>
      </c>
      <c r="D146" s="23" t="s">
        <v>476</v>
      </c>
      <c r="E146" s="12" t="s">
        <v>317</v>
      </c>
      <c r="F146" s="190">
        <v>1115170352</v>
      </c>
      <c r="G146" s="62">
        <v>11904</v>
      </c>
      <c r="H146" s="126" t="s">
        <v>477</v>
      </c>
      <c r="I146" s="28">
        <v>15492</v>
      </c>
      <c r="J146" s="28">
        <v>0</v>
      </c>
      <c r="K146" s="28">
        <v>0</v>
      </c>
      <c r="L146" s="28">
        <v>0</v>
      </c>
      <c r="M146" s="28">
        <f t="shared" si="119"/>
        <v>15492</v>
      </c>
      <c r="N146" s="17">
        <v>0</v>
      </c>
      <c r="O146" s="17">
        <v>0</v>
      </c>
      <c r="P146" s="28">
        <f t="shared" si="103"/>
        <v>0</v>
      </c>
      <c r="Q146" s="28">
        <f t="shared" si="104"/>
        <v>0</v>
      </c>
      <c r="R146" s="28">
        <f t="shared" si="105"/>
        <v>0</v>
      </c>
      <c r="S146" s="28">
        <v>0</v>
      </c>
      <c r="T146" s="28">
        <v>0</v>
      </c>
      <c r="U146" s="28">
        <v>0</v>
      </c>
      <c r="V146" s="28">
        <f t="shared" si="120"/>
        <v>0</v>
      </c>
      <c r="W146" s="28">
        <f t="shared" si="121"/>
        <v>0</v>
      </c>
      <c r="X146" s="28">
        <f t="shared" si="124"/>
        <v>0</v>
      </c>
      <c r="Y146" s="28">
        <f t="shared" si="100"/>
        <v>0</v>
      </c>
      <c r="Z146" s="28">
        <f t="shared" si="106"/>
        <v>0</v>
      </c>
      <c r="AA146" s="38">
        <v>0</v>
      </c>
      <c r="AB146" s="28">
        <v>0</v>
      </c>
      <c r="AC146" s="28">
        <v>0</v>
      </c>
      <c r="AD146" s="28">
        <f t="shared" si="125"/>
        <v>0</v>
      </c>
      <c r="AE146" s="28">
        <f t="shared" si="126"/>
        <v>0</v>
      </c>
      <c r="AF146" s="34"/>
      <c r="AG146" s="47"/>
      <c r="AI146" s="56"/>
      <c r="AJ146" s="56"/>
      <c r="AK146" s="56"/>
      <c r="AL146" s="57"/>
    </row>
    <row r="147" spans="1:42" s="42" customFormat="1" ht="30.6" customHeight="1">
      <c r="A147" s="13">
        <v>138</v>
      </c>
      <c r="B147" s="45" t="s">
        <v>450</v>
      </c>
      <c r="C147" s="120" t="s">
        <v>478</v>
      </c>
      <c r="D147" s="12" t="s">
        <v>479</v>
      </c>
      <c r="E147" s="12" t="s">
        <v>307</v>
      </c>
      <c r="F147" s="115">
        <v>1114138697</v>
      </c>
      <c r="G147" s="14">
        <v>1396</v>
      </c>
      <c r="H147" s="139" t="s">
        <v>480</v>
      </c>
      <c r="I147" s="28">
        <v>18000</v>
      </c>
      <c r="J147" s="28">
        <v>0</v>
      </c>
      <c r="K147" s="28">
        <v>0</v>
      </c>
      <c r="L147" s="28">
        <v>0</v>
      </c>
      <c r="M147" s="28">
        <f>I147+J147+K147+L147</f>
        <v>18000</v>
      </c>
      <c r="N147" s="17">
        <v>20</v>
      </c>
      <c r="O147" s="17">
        <v>0</v>
      </c>
      <c r="P147" s="28">
        <f t="shared" si="103"/>
        <v>11613</v>
      </c>
      <c r="Q147" s="28">
        <f t="shared" si="104"/>
        <v>0</v>
      </c>
      <c r="R147" s="28">
        <f t="shared" si="105"/>
        <v>0</v>
      </c>
      <c r="S147" s="28">
        <v>0</v>
      </c>
      <c r="T147" s="28">
        <v>0</v>
      </c>
      <c r="U147" s="28">
        <v>0</v>
      </c>
      <c r="V147" s="28">
        <f>P147+Q147+R147+S147+T147+U147</f>
        <v>11613</v>
      </c>
      <c r="W147" s="28">
        <f>IF(P147&gt;15000,15000,P147)</f>
        <v>11613</v>
      </c>
      <c r="X147" s="28">
        <f>V147</f>
        <v>11613</v>
      </c>
      <c r="Y147" s="28">
        <f t="shared" si="100"/>
        <v>1394</v>
      </c>
      <c r="Z147" s="28">
        <f>CEILING(X147*0.75%,1)</f>
        <v>88</v>
      </c>
      <c r="AA147" s="38">
        <v>0</v>
      </c>
      <c r="AB147" s="28">
        <v>0</v>
      </c>
      <c r="AC147" s="28">
        <v>0</v>
      </c>
      <c r="AD147" s="28">
        <f>+Y147+Z147+AA147+AB147+AC147</f>
        <v>1482</v>
      </c>
      <c r="AE147" s="28">
        <f>V147-AD147</f>
        <v>10131</v>
      </c>
      <c r="AF147" s="34" t="s">
        <v>86</v>
      </c>
      <c r="AG147" s="47">
        <v>44233</v>
      </c>
      <c r="AH147" s="56"/>
      <c r="AI147" s="56"/>
      <c r="AJ147" s="56"/>
      <c r="AK147" s="56"/>
      <c r="AL147" s="56"/>
      <c r="AM147" s="56"/>
      <c r="AN147" s="56"/>
      <c r="AO147" s="56"/>
      <c r="AP147" s="57"/>
    </row>
    <row r="148" spans="1:42" s="42" customFormat="1" ht="30.6" customHeight="1">
      <c r="A148" s="152">
        <v>139</v>
      </c>
      <c r="B148" s="45" t="s">
        <v>450</v>
      </c>
      <c r="C148" s="23" t="s">
        <v>481</v>
      </c>
      <c r="D148" s="23" t="s">
        <v>482</v>
      </c>
      <c r="E148" s="12" t="s">
        <v>317</v>
      </c>
      <c r="F148" s="83">
        <v>1115302458</v>
      </c>
      <c r="G148" s="83">
        <v>11642</v>
      </c>
      <c r="H148" s="114" t="s">
        <v>483</v>
      </c>
      <c r="I148" s="28">
        <v>15492</v>
      </c>
      <c r="J148" s="28">
        <v>0</v>
      </c>
      <c r="K148" s="28">
        <v>0</v>
      </c>
      <c r="L148" s="28">
        <v>0</v>
      </c>
      <c r="M148" s="28">
        <f>I148+J148+K148+L148</f>
        <v>15492</v>
      </c>
      <c r="N148" s="17">
        <v>0</v>
      </c>
      <c r="O148" s="17">
        <v>0</v>
      </c>
      <c r="P148" s="28">
        <f t="shared" si="103"/>
        <v>0</v>
      </c>
      <c r="Q148" s="28">
        <f t="shared" si="104"/>
        <v>0</v>
      </c>
      <c r="R148" s="28">
        <f t="shared" si="105"/>
        <v>0</v>
      </c>
      <c r="S148" s="28">
        <v>0</v>
      </c>
      <c r="T148" s="28">
        <v>0</v>
      </c>
      <c r="U148" s="28">
        <v>0</v>
      </c>
      <c r="V148" s="28">
        <f>P148+Q148+R148+S148+T148+U148</f>
        <v>0</v>
      </c>
      <c r="W148" s="28">
        <f>IF(P148&gt;15000,15000,P148)</f>
        <v>0</v>
      </c>
      <c r="X148" s="28">
        <f>V148</f>
        <v>0</v>
      </c>
      <c r="Y148" s="28">
        <f t="shared" si="100"/>
        <v>0</v>
      </c>
      <c r="Z148" s="28">
        <f>CEILING(X148*0.75%,1)</f>
        <v>0</v>
      </c>
      <c r="AA148" s="38">
        <v>0</v>
      </c>
      <c r="AB148" s="28">
        <v>0</v>
      </c>
      <c r="AC148" s="28">
        <v>0</v>
      </c>
      <c r="AD148" s="28">
        <f>+Y148+Z148+AA148+AB148+AC148</f>
        <v>0</v>
      </c>
      <c r="AE148" s="28">
        <f>V148-AD148</f>
        <v>0</v>
      </c>
      <c r="AF148" s="34"/>
      <c r="AG148" s="47"/>
      <c r="AH148" s="56"/>
      <c r="AI148" s="56"/>
      <c r="AJ148" s="56"/>
      <c r="AK148" s="56"/>
      <c r="AL148" s="56"/>
      <c r="AM148" s="56"/>
      <c r="AN148" s="56"/>
      <c r="AO148" s="56"/>
      <c r="AP148" s="57"/>
    </row>
    <row r="149" spans="1:42" s="42" customFormat="1" ht="30.6" customHeight="1">
      <c r="A149" s="152">
        <v>140</v>
      </c>
      <c r="B149" s="45" t="s">
        <v>450</v>
      </c>
      <c r="C149" s="205" t="s">
        <v>447</v>
      </c>
      <c r="D149" s="136" t="s">
        <v>484</v>
      </c>
      <c r="E149" s="12" t="s">
        <v>317</v>
      </c>
      <c r="F149" s="190">
        <v>1115658302</v>
      </c>
      <c r="G149" s="152">
        <v>11920</v>
      </c>
      <c r="H149" s="148" t="s">
        <v>485</v>
      </c>
      <c r="I149" s="28">
        <v>15492</v>
      </c>
      <c r="J149" s="28">
        <v>0</v>
      </c>
      <c r="K149" s="28">
        <v>0</v>
      </c>
      <c r="L149" s="28">
        <v>0</v>
      </c>
      <c r="M149" s="28">
        <f t="shared" ref="M149:M161" si="127">I149+J149+K149+L149</f>
        <v>15492</v>
      </c>
      <c r="N149" s="17">
        <v>31</v>
      </c>
      <c r="O149" s="17">
        <v>0</v>
      </c>
      <c r="P149" s="28">
        <f t="shared" si="103"/>
        <v>15492</v>
      </c>
      <c r="Q149" s="28">
        <f t="shared" si="104"/>
        <v>0</v>
      </c>
      <c r="R149" s="28">
        <f t="shared" si="105"/>
        <v>0</v>
      </c>
      <c r="S149" s="28">
        <v>0</v>
      </c>
      <c r="T149" s="28">
        <v>0</v>
      </c>
      <c r="U149" s="28">
        <v>0</v>
      </c>
      <c r="V149" s="28">
        <f t="shared" ref="V149:V161" si="128">P149+Q149+R149+S149+T149+U149</f>
        <v>15492</v>
      </c>
      <c r="W149" s="28">
        <f t="shared" ref="W149:W161" si="129">IF(P149&gt;15000,15000,P149)</f>
        <v>15000</v>
      </c>
      <c r="X149" s="28">
        <f t="shared" ref="X149:X161" si="130">V149</f>
        <v>15492</v>
      </c>
      <c r="Y149" s="28">
        <f t="shared" si="100"/>
        <v>1800</v>
      </c>
      <c r="Z149" s="28">
        <f t="shared" ref="Z149:Z212" si="131">CEILING(X149*0.75%,1)</f>
        <v>117</v>
      </c>
      <c r="AA149" s="38">
        <v>0</v>
      </c>
      <c r="AB149" s="28">
        <v>0</v>
      </c>
      <c r="AC149" s="28">
        <v>0</v>
      </c>
      <c r="AD149" s="28">
        <f t="shared" ref="AD149:AD161" si="132">+Y149+Z149+AA149+AB149+AC149</f>
        <v>1917</v>
      </c>
      <c r="AE149" s="28">
        <f t="shared" ref="AE149:AE161" si="133">V149-AD149</f>
        <v>13575</v>
      </c>
      <c r="AF149" s="34" t="s">
        <v>86</v>
      </c>
      <c r="AG149" s="47">
        <v>44236</v>
      </c>
      <c r="AH149" s="56"/>
      <c r="AI149" s="56"/>
      <c r="AJ149" s="56"/>
      <c r="AK149" s="56"/>
      <c r="AL149" s="56"/>
      <c r="AM149" s="56"/>
      <c r="AN149" s="56"/>
      <c r="AO149" s="56"/>
      <c r="AP149" s="57"/>
    </row>
    <row r="150" spans="1:42" s="42" customFormat="1" ht="30.6" customHeight="1">
      <c r="A150" s="13">
        <v>141</v>
      </c>
      <c r="B150" s="45" t="s">
        <v>450</v>
      </c>
      <c r="C150" s="205" t="s">
        <v>486</v>
      </c>
      <c r="D150" s="136" t="s">
        <v>487</v>
      </c>
      <c r="E150" s="12" t="s">
        <v>317</v>
      </c>
      <c r="F150" s="190">
        <v>1115761152</v>
      </c>
      <c r="G150" s="152">
        <v>11923</v>
      </c>
      <c r="H150" s="148" t="s">
        <v>488</v>
      </c>
      <c r="I150" s="28">
        <v>15492</v>
      </c>
      <c r="J150" s="28">
        <v>0</v>
      </c>
      <c r="K150" s="28">
        <v>0</v>
      </c>
      <c r="L150" s="28">
        <v>0</v>
      </c>
      <c r="M150" s="28">
        <f t="shared" si="127"/>
        <v>15492</v>
      </c>
      <c r="N150" s="17">
        <v>0</v>
      </c>
      <c r="O150" s="17">
        <v>0</v>
      </c>
      <c r="P150" s="28">
        <f t="shared" si="103"/>
        <v>0</v>
      </c>
      <c r="Q150" s="28">
        <f t="shared" si="104"/>
        <v>0</v>
      </c>
      <c r="R150" s="28">
        <f t="shared" si="105"/>
        <v>0</v>
      </c>
      <c r="S150" s="28">
        <v>0</v>
      </c>
      <c r="T150" s="28">
        <v>0</v>
      </c>
      <c r="U150" s="28">
        <v>0</v>
      </c>
      <c r="V150" s="28">
        <f t="shared" si="128"/>
        <v>0</v>
      </c>
      <c r="W150" s="28">
        <f t="shared" si="129"/>
        <v>0</v>
      </c>
      <c r="X150" s="28">
        <f t="shared" si="130"/>
        <v>0</v>
      </c>
      <c r="Y150" s="28">
        <f t="shared" si="100"/>
        <v>0</v>
      </c>
      <c r="Z150" s="28">
        <f t="shared" si="131"/>
        <v>0</v>
      </c>
      <c r="AA150" s="38">
        <v>0</v>
      </c>
      <c r="AB150" s="28">
        <v>0</v>
      </c>
      <c r="AC150" s="28">
        <v>0</v>
      </c>
      <c r="AD150" s="28">
        <f t="shared" si="132"/>
        <v>0</v>
      </c>
      <c r="AE150" s="28">
        <f t="shared" si="133"/>
        <v>0</v>
      </c>
      <c r="AF150" s="34"/>
      <c r="AG150" s="47"/>
      <c r="AH150" s="56"/>
      <c r="AI150" s="56"/>
      <c r="AJ150" s="56"/>
      <c r="AK150" s="56"/>
      <c r="AL150" s="56"/>
      <c r="AM150" s="56"/>
      <c r="AN150" s="56"/>
      <c r="AO150" s="56"/>
      <c r="AP150" s="57"/>
    </row>
    <row r="151" spans="1:42" s="42" customFormat="1" ht="30.6" customHeight="1">
      <c r="A151" s="152">
        <v>142</v>
      </c>
      <c r="B151" s="45" t="s">
        <v>450</v>
      </c>
      <c r="C151" s="205" t="s">
        <v>489</v>
      </c>
      <c r="D151" s="136" t="s">
        <v>490</v>
      </c>
      <c r="E151" s="12" t="s">
        <v>317</v>
      </c>
      <c r="F151" s="190">
        <v>1115761113</v>
      </c>
      <c r="G151" s="152">
        <v>11922</v>
      </c>
      <c r="H151" s="148" t="s">
        <v>491</v>
      </c>
      <c r="I151" s="28">
        <v>15492</v>
      </c>
      <c r="J151" s="28">
        <v>0</v>
      </c>
      <c r="K151" s="28">
        <v>0</v>
      </c>
      <c r="L151" s="28">
        <v>0</v>
      </c>
      <c r="M151" s="28">
        <f t="shared" si="127"/>
        <v>15492</v>
      </c>
      <c r="N151" s="17">
        <v>20</v>
      </c>
      <c r="O151" s="17">
        <v>0</v>
      </c>
      <c r="P151" s="28">
        <f t="shared" si="103"/>
        <v>9995</v>
      </c>
      <c r="Q151" s="28">
        <f t="shared" si="104"/>
        <v>0</v>
      </c>
      <c r="R151" s="28">
        <f t="shared" si="105"/>
        <v>0</v>
      </c>
      <c r="S151" s="28">
        <v>0</v>
      </c>
      <c r="T151" s="28">
        <v>0</v>
      </c>
      <c r="U151" s="28">
        <v>0</v>
      </c>
      <c r="V151" s="28">
        <f t="shared" si="128"/>
        <v>9995</v>
      </c>
      <c r="W151" s="28">
        <f t="shared" si="129"/>
        <v>9995</v>
      </c>
      <c r="X151" s="28">
        <f t="shared" si="130"/>
        <v>9995</v>
      </c>
      <c r="Y151" s="28">
        <f t="shared" si="100"/>
        <v>1199</v>
      </c>
      <c r="Z151" s="28">
        <f t="shared" si="131"/>
        <v>75</v>
      </c>
      <c r="AA151" s="38">
        <v>0</v>
      </c>
      <c r="AB151" s="28">
        <v>0</v>
      </c>
      <c r="AC151" s="28">
        <v>0</v>
      </c>
      <c r="AD151" s="28">
        <f t="shared" si="132"/>
        <v>1274</v>
      </c>
      <c r="AE151" s="28">
        <f t="shared" si="133"/>
        <v>8721</v>
      </c>
      <c r="AF151" s="34" t="s">
        <v>86</v>
      </c>
      <c r="AG151" s="47">
        <v>44236</v>
      </c>
      <c r="AH151" s="56"/>
      <c r="AI151" s="56"/>
      <c r="AJ151" s="56"/>
      <c r="AK151" s="56"/>
      <c r="AL151" s="56"/>
      <c r="AM151" s="56"/>
      <c r="AN151" s="56"/>
      <c r="AO151" s="56"/>
      <c r="AP151" s="57"/>
    </row>
    <row r="152" spans="1:42" s="42" customFormat="1" ht="30.6" customHeight="1">
      <c r="A152" s="152">
        <v>143</v>
      </c>
      <c r="B152" s="45" t="s">
        <v>450</v>
      </c>
      <c r="C152" s="205" t="s">
        <v>492</v>
      </c>
      <c r="D152" s="136" t="s">
        <v>493</v>
      </c>
      <c r="E152" s="12" t="s">
        <v>317</v>
      </c>
      <c r="F152" s="190">
        <v>1115761782</v>
      </c>
      <c r="G152" s="152">
        <v>11926</v>
      </c>
      <c r="H152" s="148" t="s">
        <v>494</v>
      </c>
      <c r="I152" s="28">
        <v>15492</v>
      </c>
      <c r="J152" s="28">
        <v>0</v>
      </c>
      <c r="K152" s="28">
        <v>0</v>
      </c>
      <c r="L152" s="28">
        <v>0</v>
      </c>
      <c r="M152" s="28">
        <f t="shared" si="127"/>
        <v>15492</v>
      </c>
      <c r="N152" s="17">
        <v>25</v>
      </c>
      <c r="O152" s="17">
        <v>0</v>
      </c>
      <c r="P152" s="28">
        <f t="shared" si="103"/>
        <v>12494</v>
      </c>
      <c r="Q152" s="28">
        <f t="shared" si="104"/>
        <v>0</v>
      </c>
      <c r="R152" s="28">
        <f t="shared" si="105"/>
        <v>0</v>
      </c>
      <c r="S152" s="28">
        <v>0</v>
      </c>
      <c r="T152" s="28">
        <v>0</v>
      </c>
      <c r="U152" s="28">
        <v>0</v>
      </c>
      <c r="V152" s="28">
        <f t="shared" si="128"/>
        <v>12494</v>
      </c>
      <c r="W152" s="28">
        <f t="shared" si="129"/>
        <v>12494</v>
      </c>
      <c r="X152" s="28">
        <f t="shared" si="130"/>
        <v>12494</v>
      </c>
      <c r="Y152" s="28">
        <f t="shared" si="100"/>
        <v>1499</v>
      </c>
      <c r="Z152" s="28">
        <f t="shared" si="131"/>
        <v>94</v>
      </c>
      <c r="AA152" s="38">
        <v>0</v>
      </c>
      <c r="AB152" s="28">
        <v>0</v>
      </c>
      <c r="AC152" s="28">
        <v>0</v>
      </c>
      <c r="AD152" s="28">
        <f t="shared" si="132"/>
        <v>1593</v>
      </c>
      <c r="AE152" s="28">
        <f t="shared" si="133"/>
        <v>10901</v>
      </c>
      <c r="AF152" s="34" t="s">
        <v>86</v>
      </c>
      <c r="AG152" s="47">
        <v>44236</v>
      </c>
      <c r="AH152" s="56"/>
      <c r="AI152" s="56"/>
      <c r="AJ152" s="56"/>
      <c r="AK152" s="56"/>
      <c r="AL152" s="56"/>
      <c r="AM152" s="56"/>
      <c r="AN152" s="56"/>
      <c r="AO152" s="56"/>
      <c r="AP152" s="57"/>
    </row>
    <row r="153" spans="1:42" s="42" customFormat="1" ht="30.6" customHeight="1">
      <c r="A153" s="13">
        <v>144</v>
      </c>
      <c r="B153" s="45" t="s">
        <v>450</v>
      </c>
      <c r="C153" s="23" t="s">
        <v>495</v>
      </c>
      <c r="D153" s="23" t="s">
        <v>496</v>
      </c>
      <c r="E153" s="12" t="s">
        <v>317</v>
      </c>
      <c r="F153" s="96">
        <v>1115761730</v>
      </c>
      <c r="G153" s="152">
        <v>11925</v>
      </c>
      <c r="H153" s="126" t="s">
        <v>497</v>
      </c>
      <c r="I153" s="28">
        <v>15492</v>
      </c>
      <c r="J153" s="28">
        <v>0</v>
      </c>
      <c r="K153" s="28">
        <v>0</v>
      </c>
      <c r="L153" s="28">
        <v>0</v>
      </c>
      <c r="M153" s="28">
        <f t="shared" si="127"/>
        <v>15492</v>
      </c>
      <c r="N153" s="17">
        <v>31</v>
      </c>
      <c r="O153" s="17">
        <v>0</v>
      </c>
      <c r="P153" s="28">
        <f t="shared" si="103"/>
        <v>15492</v>
      </c>
      <c r="Q153" s="28">
        <f t="shared" si="104"/>
        <v>0</v>
      </c>
      <c r="R153" s="28">
        <f t="shared" si="105"/>
        <v>0</v>
      </c>
      <c r="S153" s="28">
        <v>0</v>
      </c>
      <c r="T153" s="28">
        <v>0</v>
      </c>
      <c r="U153" s="28">
        <v>0</v>
      </c>
      <c r="V153" s="28">
        <f t="shared" si="128"/>
        <v>15492</v>
      </c>
      <c r="W153" s="28">
        <f t="shared" si="129"/>
        <v>15000</v>
      </c>
      <c r="X153" s="28">
        <f t="shared" si="130"/>
        <v>15492</v>
      </c>
      <c r="Y153" s="28">
        <f t="shared" si="100"/>
        <v>1800</v>
      </c>
      <c r="Z153" s="28">
        <f t="shared" si="131"/>
        <v>117</v>
      </c>
      <c r="AA153" s="38">
        <v>0</v>
      </c>
      <c r="AB153" s="28">
        <v>0</v>
      </c>
      <c r="AC153" s="28">
        <v>0</v>
      </c>
      <c r="AD153" s="28">
        <f t="shared" si="132"/>
        <v>1917</v>
      </c>
      <c r="AE153" s="28">
        <f t="shared" si="133"/>
        <v>13575</v>
      </c>
      <c r="AF153" s="34" t="s">
        <v>86</v>
      </c>
      <c r="AG153" s="47">
        <v>44236</v>
      </c>
      <c r="AH153" s="56"/>
      <c r="AI153" s="56"/>
      <c r="AJ153" s="56"/>
      <c r="AK153" s="56"/>
      <c r="AL153" s="56"/>
      <c r="AM153" s="56"/>
      <c r="AN153" s="56"/>
      <c r="AO153" s="56"/>
      <c r="AP153" s="57"/>
    </row>
    <row r="154" spans="1:42" s="42" customFormat="1" ht="30" customHeight="1">
      <c r="A154" s="152">
        <v>145</v>
      </c>
      <c r="B154" s="45" t="s">
        <v>450</v>
      </c>
      <c r="C154" s="23" t="s">
        <v>498</v>
      </c>
      <c r="D154" s="23" t="s">
        <v>499</v>
      </c>
      <c r="E154" s="12" t="s">
        <v>317</v>
      </c>
      <c r="F154" s="206">
        <v>1114981698</v>
      </c>
      <c r="G154" s="152">
        <v>11918</v>
      </c>
      <c r="H154" s="126" t="s">
        <v>500</v>
      </c>
      <c r="I154" s="28">
        <v>15492</v>
      </c>
      <c r="J154" s="28">
        <v>0</v>
      </c>
      <c r="K154" s="28">
        <v>0</v>
      </c>
      <c r="L154" s="28">
        <v>0</v>
      </c>
      <c r="M154" s="28">
        <f t="shared" si="127"/>
        <v>15492</v>
      </c>
      <c r="N154" s="17">
        <v>15</v>
      </c>
      <c r="O154" s="17">
        <v>0</v>
      </c>
      <c r="P154" s="28">
        <f t="shared" si="103"/>
        <v>7496</v>
      </c>
      <c r="Q154" s="28">
        <f t="shared" si="104"/>
        <v>0</v>
      </c>
      <c r="R154" s="28">
        <f t="shared" si="105"/>
        <v>0</v>
      </c>
      <c r="S154" s="28">
        <v>0</v>
      </c>
      <c r="T154" s="28">
        <v>0</v>
      </c>
      <c r="U154" s="28">
        <v>0</v>
      </c>
      <c r="V154" s="28">
        <f t="shared" si="128"/>
        <v>7496</v>
      </c>
      <c r="W154" s="28">
        <f t="shared" si="129"/>
        <v>7496</v>
      </c>
      <c r="X154" s="28">
        <f t="shared" si="130"/>
        <v>7496</v>
      </c>
      <c r="Y154" s="28">
        <f t="shared" si="100"/>
        <v>900</v>
      </c>
      <c r="Z154" s="28">
        <f t="shared" si="131"/>
        <v>57</v>
      </c>
      <c r="AA154" s="38">
        <v>0</v>
      </c>
      <c r="AB154" s="28">
        <v>0</v>
      </c>
      <c r="AC154" s="28">
        <v>0</v>
      </c>
      <c r="AD154" s="28">
        <f t="shared" si="132"/>
        <v>957</v>
      </c>
      <c r="AE154" s="28">
        <f t="shared" si="133"/>
        <v>6539</v>
      </c>
      <c r="AF154" s="34" t="s">
        <v>86</v>
      </c>
      <c r="AG154" s="47">
        <v>44236</v>
      </c>
      <c r="AH154" s="56"/>
      <c r="AI154" s="56"/>
      <c r="AJ154" s="56"/>
      <c r="AK154" s="56"/>
      <c r="AL154" s="56"/>
      <c r="AM154" s="56"/>
      <c r="AN154" s="56"/>
      <c r="AO154" s="56"/>
      <c r="AP154" s="57"/>
    </row>
    <row r="155" spans="1:42" s="42" customFormat="1" ht="30.6" customHeight="1">
      <c r="A155" s="152">
        <v>146</v>
      </c>
      <c r="B155" s="45" t="s">
        <v>450</v>
      </c>
      <c r="C155" s="23" t="s">
        <v>501</v>
      </c>
      <c r="D155" s="23" t="s">
        <v>502</v>
      </c>
      <c r="E155" s="12" t="s">
        <v>317</v>
      </c>
      <c r="F155" s="190">
        <v>1115514489</v>
      </c>
      <c r="G155" s="152">
        <v>11905</v>
      </c>
      <c r="H155" s="126" t="s">
        <v>503</v>
      </c>
      <c r="I155" s="28">
        <v>15492</v>
      </c>
      <c r="J155" s="28">
        <v>0</v>
      </c>
      <c r="K155" s="28">
        <v>0</v>
      </c>
      <c r="L155" s="28">
        <v>0</v>
      </c>
      <c r="M155" s="28">
        <f t="shared" si="127"/>
        <v>15492</v>
      </c>
      <c r="N155" s="17">
        <v>0</v>
      </c>
      <c r="O155" s="17">
        <v>0</v>
      </c>
      <c r="P155" s="28">
        <f t="shared" si="103"/>
        <v>0</v>
      </c>
      <c r="Q155" s="28">
        <f t="shared" si="104"/>
        <v>0</v>
      </c>
      <c r="R155" s="28">
        <f t="shared" si="105"/>
        <v>0</v>
      </c>
      <c r="S155" s="28">
        <v>0</v>
      </c>
      <c r="T155" s="28">
        <v>0</v>
      </c>
      <c r="U155" s="28">
        <v>0</v>
      </c>
      <c r="V155" s="28">
        <f t="shared" si="128"/>
        <v>0</v>
      </c>
      <c r="W155" s="28">
        <f t="shared" si="129"/>
        <v>0</v>
      </c>
      <c r="X155" s="28">
        <f t="shared" si="130"/>
        <v>0</v>
      </c>
      <c r="Y155" s="28">
        <f t="shared" ref="Y155:Y175" si="134">ROUND(W155*12%,0)</f>
        <v>0</v>
      </c>
      <c r="Z155" s="28">
        <f t="shared" si="131"/>
        <v>0</v>
      </c>
      <c r="AA155" s="38">
        <v>0</v>
      </c>
      <c r="AB155" s="28">
        <v>0</v>
      </c>
      <c r="AC155" s="28">
        <v>0</v>
      </c>
      <c r="AD155" s="28">
        <f t="shared" si="132"/>
        <v>0</v>
      </c>
      <c r="AE155" s="28">
        <f t="shared" si="133"/>
        <v>0</v>
      </c>
      <c r="AF155" s="34"/>
      <c r="AG155" s="47"/>
      <c r="AH155" s="56"/>
      <c r="AI155" s="56"/>
      <c r="AJ155" s="56"/>
      <c r="AK155" s="56"/>
      <c r="AL155" s="56"/>
      <c r="AM155" s="56"/>
      <c r="AN155" s="56"/>
      <c r="AO155" s="56"/>
      <c r="AP155" s="57"/>
    </row>
    <row r="156" spans="1:42" s="42" customFormat="1" ht="30.6" customHeight="1">
      <c r="A156" s="13">
        <v>147</v>
      </c>
      <c r="B156" s="45" t="s">
        <v>450</v>
      </c>
      <c r="C156" s="23" t="s">
        <v>504</v>
      </c>
      <c r="D156" s="23" t="s">
        <v>505</v>
      </c>
      <c r="E156" s="12" t="s">
        <v>317</v>
      </c>
      <c r="F156" s="190">
        <v>1115658305</v>
      </c>
      <c r="G156" s="152">
        <v>11919</v>
      </c>
      <c r="H156" s="126" t="s">
        <v>506</v>
      </c>
      <c r="I156" s="28">
        <v>15492</v>
      </c>
      <c r="J156" s="28">
        <v>0</v>
      </c>
      <c r="K156" s="28">
        <v>0</v>
      </c>
      <c r="L156" s="28">
        <v>0</v>
      </c>
      <c r="M156" s="28">
        <f t="shared" si="127"/>
        <v>15492</v>
      </c>
      <c r="N156" s="17">
        <v>0</v>
      </c>
      <c r="O156" s="17">
        <v>0</v>
      </c>
      <c r="P156" s="28">
        <f t="shared" ref="P156:P180" si="135">ROUND(I156/31*N156,0)</f>
        <v>0</v>
      </c>
      <c r="Q156" s="28">
        <f t="shared" ref="Q156:Q180" si="136">ROUND(J156/31*N156,0)</f>
        <v>0</v>
      </c>
      <c r="R156" s="28">
        <f t="shared" ref="R156:R180" si="137">ROUND(K156/31*N156,0)</f>
        <v>0</v>
      </c>
      <c r="S156" s="28">
        <v>0</v>
      </c>
      <c r="T156" s="28">
        <v>0</v>
      </c>
      <c r="U156" s="28">
        <v>0</v>
      </c>
      <c r="V156" s="28">
        <f t="shared" si="128"/>
        <v>0</v>
      </c>
      <c r="W156" s="28">
        <f t="shared" si="129"/>
        <v>0</v>
      </c>
      <c r="X156" s="28">
        <f t="shared" si="130"/>
        <v>0</v>
      </c>
      <c r="Y156" s="28">
        <f t="shared" si="134"/>
        <v>0</v>
      </c>
      <c r="Z156" s="28">
        <f t="shared" si="131"/>
        <v>0</v>
      </c>
      <c r="AA156" s="38">
        <v>0</v>
      </c>
      <c r="AB156" s="28">
        <v>0</v>
      </c>
      <c r="AC156" s="28">
        <v>0</v>
      </c>
      <c r="AD156" s="28">
        <f t="shared" si="132"/>
        <v>0</v>
      </c>
      <c r="AE156" s="28">
        <f t="shared" si="133"/>
        <v>0</v>
      </c>
      <c r="AF156" s="34"/>
      <c r="AG156" s="47"/>
      <c r="AH156" s="56"/>
      <c r="AI156" s="56"/>
      <c r="AJ156" s="56"/>
      <c r="AK156" s="56"/>
      <c r="AL156" s="56"/>
      <c r="AM156" s="56"/>
      <c r="AN156" s="56"/>
      <c r="AO156" s="56"/>
      <c r="AP156" s="57"/>
    </row>
    <row r="157" spans="1:42" s="42" customFormat="1" ht="30.6" customHeight="1">
      <c r="A157" s="152">
        <v>148</v>
      </c>
      <c r="B157" s="45" t="s">
        <v>450</v>
      </c>
      <c r="C157" s="23" t="s">
        <v>507</v>
      </c>
      <c r="D157" s="23" t="s">
        <v>508</v>
      </c>
      <c r="E157" s="12" t="s">
        <v>317</v>
      </c>
      <c r="F157" s="206">
        <v>1115658306</v>
      </c>
      <c r="G157" s="152">
        <v>11929</v>
      </c>
      <c r="H157" s="126" t="s">
        <v>509</v>
      </c>
      <c r="I157" s="28">
        <v>15492</v>
      </c>
      <c r="J157" s="28">
        <v>0</v>
      </c>
      <c r="K157" s="28">
        <v>0</v>
      </c>
      <c r="L157" s="28">
        <v>0</v>
      </c>
      <c r="M157" s="28">
        <f t="shared" si="127"/>
        <v>15492</v>
      </c>
      <c r="N157" s="17">
        <v>31</v>
      </c>
      <c r="O157" s="17">
        <v>0</v>
      </c>
      <c r="P157" s="28">
        <f t="shared" si="135"/>
        <v>15492</v>
      </c>
      <c r="Q157" s="28">
        <f t="shared" si="136"/>
        <v>0</v>
      </c>
      <c r="R157" s="28">
        <f t="shared" si="137"/>
        <v>0</v>
      </c>
      <c r="S157" s="28">
        <v>0</v>
      </c>
      <c r="T157" s="28">
        <v>0</v>
      </c>
      <c r="U157" s="28">
        <v>0</v>
      </c>
      <c r="V157" s="28">
        <f t="shared" si="128"/>
        <v>15492</v>
      </c>
      <c r="W157" s="28">
        <f t="shared" si="129"/>
        <v>15000</v>
      </c>
      <c r="X157" s="28">
        <f t="shared" si="130"/>
        <v>15492</v>
      </c>
      <c r="Y157" s="28">
        <f t="shared" si="134"/>
        <v>1800</v>
      </c>
      <c r="Z157" s="28">
        <f t="shared" si="131"/>
        <v>117</v>
      </c>
      <c r="AA157" s="38">
        <v>0</v>
      </c>
      <c r="AB157" s="28">
        <v>0</v>
      </c>
      <c r="AC157" s="28">
        <v>0</v>
      </c>
      <c r="AD157" s="28">
        <f t="shared" si="132"/>
        <v>1917</v>
      </c>
      <c r="AE157" s="28">
        <f t="shared" si="133"/>
        <v>13575</v>
      </c>
      <c r="AF157" s="34" t="s">
        <v>86</v>
      </c>
      <c r="AG157" s="47">
        <v>44236</v>
      </c>
      <c r="AH157" s="56"/>
      <c r="AI157" s="56"/>
      <c r="AJ157" s="56"/>
      <c r="AK157" s="56"/>
      <c r="AL157" s="56"/>
      <c r="AM157" s="56"/>
      <c r="AN157" s="56"/>
      <c r="AO157" s="56"/>
      <c r="AP157" s="57"/>
    </row>
    <row r="158" spans="1:42" s="42" customFormat="1" ht="30.6" customHeight="1">
      <c r="A158" s="152">
        <v>149</v>
      </c>
      <c r="B158" s="45" t="s">
        <v>450</v>
      </c>
      <c r="C158" s="23" t="s">
        <v>510</v>
      </c>
      <c r="D158" s="23" t="s">
        <v>511</v>
      </c>
      <c r="E158" s="12" t="s">
        <v>317</v>
      </c>
      <c r="F158" s="193">
        <v>6718758220</v>
      </c>
      <c r="G158" s="152">
        <v>11937</v>
      </c>
      <c r="H158" s="126" t="s">
        <v>512</v>
      </c>
      <c r="I158" s="28">
        <v>15492</v>
      </c>
      <c r="J158" s="28">
        <v>0</v>
      </c>
      <c r="K158" s="28">
        <v>0</v>
      </c>
      <c r="L158" s="28">
        <v>0</v>
      </c>
      <c r="M158" s="28">
        <f t="shared" si="127"/>
        <v>15492</v>
      </c>
      <c r="N158" s="17">
        <v>22</v>
      </c>
      <c r="O158" s="17">
        <v>0</v>
      </c>
      <c r="P158" s="28">
        <f t="shared" si="135"/>
        <v>10994</v>
      </c>
      <c r="Q158" s="28">
        <f t="shared" si="136"/>
        <v>0</v>
      </c>
      <c r="R158" s="28">
        <f t="shared" si="137"/>
        <v>0</v>
      </c>
      <c r="S158" s="28">
        <v>0</v>
      </c>
      <c r="T158" s="28">
        <v>0</v>
      </c>
      <c r="U158" s="28">
        <v>0</v>
      </c>
      <c r="V158" s="28">
        <f t="shared" si="128"/>
        <v>10994</v>
      </c>
      <c r="W158" s="28">
        <f t="shared" si="129"/>
        <v>10994</v>
      </c>
      <c r="X158" s="28">
        <f t="shared" si="130"/>
        <v>10994</v>
      </c>
      <c r="Y158" s="28">
        <f t="shared" si="134"/>
        <v>1319</v>
      </c>
      <c r="Z158" s="28">
        <f t="shared" si="131"/>
        <v>83</v>
      </c>
      <c r="AA158" s="38">
        <v>0</v>
      </c>
      <c r="AB158" s="28">
        <v>0</v>
      </c>
      <c r="AC158" s="28">
        <v>0</v>
      </c>
      <c r="AD158" s="28">
        <f t="shared" si="132"/>
        <v>1402</v>
      </c>
      <c r="AE158" s="28">
        <f t="shared" si="133"/>
        <v>9592</v>
      </c>
      <c r="AF158" s="34" t="s">
        <v>86</v>
      </c>
      <c r="AG158" s="47">
        <v>44236</v>
      </c>
      <c r="AH158" s="56"/>
      <c r="AI158" s="56"/>
      <c r="AJ158" s="56"/>
      <c r="AK158" s="56"/>
      <c r="AL158" s="56"/>
      <c r="AM158" s="56"/>
      <c r="AN158" s="56"/>
      <c r="AO158" s="56"/>
      <c r="AP158" s="57"/>
    </row>
    <row r="159" spans="1:42" s="42" customFormat="1" ht="30.6" customHeight="1">
      <c r="A159" s="13">
        <v>150</v>
      </c>
      <c r="B159" s="45" t="s">
        <v>450</v>
      </c>
      <c r="C159" s="23" t="s">
        <v>99</v>
      </c>
      <c r="D159" s="211" t="s">
        <v>513</v>
      </c>
      <c r="E159" s="12" t="s">
        <v>317</v>
      </c>
      <c r="F159" s="193">
        <v>1115548780</v>
      </c>
      <c r="G159" s="207">
        <v>11928</v>
      </c>
      <c r="H159" s="208">
        <v>101463491382</v>
      </c>
      <c r="I159" s="28">
        <v>15492</v>
      </c>
      <c r="J159" s="28">
        <v>0</v>
      </c>
      <c r="K159" s="28">
        <v>0</v>
      </c>
      <c r="L159" s="28">
        <v>0</v>
      </c>
      <c r="M159" s="28">
        <f t="shared" si="127"/>
        <v>15492</v>
      </c>
      <c r="N159" s="17">
        <v>15</v>
      </c>
      <c r="O159" s="17">
        <v>0</v>
      </c>
      <c r="P159" s="28">
        <f t="shared" si="135"/>
        <v>7496</v>
      </c>
      <c r="Q159" s="28">
        <f t="shared" si="136"/>
        <v>0</v>
      </c>
      <c r="R159" s="28">
        <f t="shared" si="137"/>
        <v>0</v>
      </c>
      <c r="S159" s="28">
        <v>0</v>
      </c>
      <c r="T159" s="28">
        <v>0</v>
      </c>
      <c r="U159" s="28">
        <v>0</v>
      </c>
      <c r="V159" s="28">
        <f t="shared" si="128"/>
        <v>7496</v>
      </c>
      <c r="W159" s="28">
        <f t="shared" si="129"/>
        <v>7496</v>
      </c>
      <c r="X159" s="28">
        <f t="shared" si="130"/>
        <v>7496</v>
      </c>
      <c r="Y159" s="28">
        <f t="shared" si="134"/>
        <v>900</v>
      </c>
      <c r="Z159" s="28">
        <f t="shared" si="131"/>
        <v>57</v>
      </c>
      <c r="AA159" s="38">
        <v>0</v>
      </c>
      <c r="AB159" s="28">
        <v>0</v>
      </c>
      <c r="AC159" s="28">
        <v>0</v>
      </c>
      <c r="AD159" s="28">
        <f t="shared" si="132"/>
        <v>957</v>
      </c>
      <c r="AE159" s="28">
        <f t="shared" si="133"/>
        <v>6539</v>
      </c>
      <c r="AF159" s="34" t="s">
        <v>86</v>
      </c>
      <c r="AG159" s="47">
        <v>44244</v>
      </c>
      <c r="AH159" s="56"/>
      <c r="AI159" s="56"/>
      <c r="AJ159" s="56"/>
      <c r="AK159" s="56"/>
      <c r="AL159" s="56"/>
      <c r="AM159" s="56"/>
      <c r="AN159" s="56"/>
      <c r="AO159" s="56"/>
      <c r="AP159" s="57"/>
    </row>
    <row r="160" spans="1:42" s="42" customFormat="1" ht="30.6" customHeight="1">
      <c r="A160" s="152">
        <v>151</v>
      </c>
      <c r="B160" s="45" t="s">
        <v>450</v>
      </c>
      <c r="C160" s="23" t="s">
        <v>514</v>
      </c>
      <c r="D160" s="211" t="s">
        <v>515</v>
      </c>
      <c r="E160" s="12" t="s">
        <v>313</v>
      </c>
      <c r="F160" s="193">
        <v>1113710993</v>
      </c>
      <c r="G160" s="207">
        <v>11917</v>
      </c>
      <c r="H160" s="208">
        <v>100092839823</v>
      </c>
      <c r="I160" s="28">
        <v>16400</v>
      </c>
      <c r="J160" s="28">
        <v>0</v>
      </c>
      <c r="K160" s="28">
        <v>0</v>
      </c>
      <c r="L160" s="28">
        <v>0</v>
      </c>
      <c r="M160" s="28">
        <f t="shared" si="127"/>
        <v>16400</v>
      </c>
      <c r="N160" s="17">
        <v>28</v>
      </c>
      <c r="O160" s="17">
        <v>0</v>
      </c>
      <c r="P160" s="28">
        <f t="shared" si="135"/>
        <v>14813</v>
      </c>
      <c r="Q160" s="28">
        <f t="shared" si="136"/>
        <v>0</v>
      </c>
      <c r="R160" s="28">
        <f t="shared" si="137"/>
        <v>0</v>
      </c>
      <c r="S160" s="28">
        <v>0</v>
      </c>
      <c r="T160" s="28">
        <v>0</v>
      </c>
      <c r="U160" s="28">
        <v>0</v>
      </c>
      <c r="V160" s="28">
        <f t="shared" si="128"/>
        <v>14813</v>
      </c>
      <c r="W160" s="28">
        <f t="shared" si="129"/>
        <v>14813</v>
      </c>
      <c r="X160" s="28">
        <f t="shared" si="130"/>
        <v>14813</v>
      </c>
      <c r="Y160" s="28">
        <f t="shared" si="134"/>
        <v>1778</v>
      </c>
      <c r="Z160" s="28">
        <f t="shared" si="131"/>
        <v>112</v>
      </c>
      <c r="AA160" s="38">
        <v>0</v>
      </c>
      <c r="AB160" s="28">
        <v>0</v>
      </c>
      <c r="AC160" s="28">
        <v>0</v>
      </c>
      <c r="AD160" s="28">
        <f t="shared" si="132"/>
        <v>1890</v>
      </c>
      <c r="AE160" s="28">
        <f t="shared" si="133"/>
        <v>12923</v>
      </c>
      <c r="AF160" s="34" t="s">
        <v>86</v>
      </c>
      <c r="AG160" s="47">
        <v>44244</v>
      </c>
      <c r="AH160" s="56"/>
      <c r="AI160" s="56"/>
      <c r="AJ160" s="56"/>
      <c r="AK160" s="56"/>
      <c r="AL160" s="56"/>
      <c r="AM160" s="56"/>
      <c r="AN160" s="56"/>
      <c r="AO160" s="56"/>
      <c r="AP160" s="57"/>
    </row>
    <row r="161" spans="1:42" s="42" customFormat="1" ht="30.6" customHeight="1">
      <c r="A161" s="152">
        <v>152</v>
      </c>
      <c r="B161" s="45" t="s">
        <v>450</v>
      </c>
      <c r="C161" s="23" t="s">
        <v>516</v>
      </c>
      <c r="D161" s="23" t="s">
        <v>517</v>
      </c>
      <c r="E161" s="12" t="s">
        <v>317</v>
      </c>
      <c r="F161" s="193">
        <v>1115754912</v>
      </c>
      <c r="G161" s="207">
        <v>11909</v>
      </c>
      <c r="H161" s="126" t="s">
        <v>518</v>
      </c>
      <c r="I161" s="28">
        <v>15492</v>
      </c>
      <c r="J161" s="28">
        <v>0</v>
      </c>
      <c r="K161" s="28">
        <v>0</v>
      </c>
      <c r="L161" s="28">
        <v>0</v>
      </c>
      <c r="M161" s="28">
        <f t="shared" si="127"/>
        <v>15492</v>
      </c>
      <c r="N161" s="17">
        <v>31</v>
      </c>
      <c r="O161" s="17">
        <v>0</v>
      </c>
      <c r="P161" s="28">
        <f t="shared" si="135"/>
        <v>15492</v>
      </c>
      <c r="Q161" s="28">
        <f t="shared" si="136"/>
        <v>0</v>
      </c>
      <c r="R161" s="28">
        <f t="shared" si="137"/>
        <v>0</v>
      </c>
      <c r="S161" s="28">
        <v>0</v>
      </c>
      <c r="T161" s="28">
        <v>0</v>
      </c>
      <c r="U161" s="28">
        <v>0</v>
      </c>
      <c r="V161" s="28">
        <f t="shared" si="128"/>
        <v>15492</v>
      </c>
      <c r="W161" s="28">
        <f t="shared" si="129"/>
        <v>15000</v>
      </c>
      <c r="X161" s="28">
        <f t="shared" si="130"/>
        <v>15492</v>
      </c>
      <c r="Y161" s="28">
        <f t="shared" si="134"/>
        <v>1800</v>
      </c>
      <c r="Z161" s="28">
        <f t="shared" si="131"/>
        <v>117</v>
      </c>
      <c r="AA161" s="38">
        <v>0</v>
      </c>
      <c r="AB161" s="28">
        <v>0</v>
      </c>
      <c r="AC161" s="28">
        <v>0</v>
      </c>
      <c r="AD161" s="28">
        <f t="shared" si="132"/>
        <v>1917</v>
      </c>
      <c r="AE161" s="28">
        <f t="shared" si="133"/>
        <v>13575</v>
      </c>
      <c r="AF161" s="34" t="s">
        <v>86</v>
      </c>
      <c r="AG161" s="47">
        <v>44236</v>
      </c>
      <c r="AH161" s="56"/>
      <c r="AI161" s="56"/>
      <c r="AJ161" s="56"/>
      <c r="AK161" s="56"/>
      <c r="AL161" s="56"/>
      <c r="AM161" s="56"/>
      <c r="AN161" s="56"/>
      <c r="AO161" s="56"/>
      <c r="AP161" s="57"/>
    </row>
    <row r="162" spans="1:42" s="42" customFormat="1" ht="30.6" customHeight="1">
      <c r="A162" s="13">
        <v>153</v>
      </c>
      <c r="B162" s="16" t="s">
        <v>519</v>
      </c>
      <c r="C162" s="12" t="s">
        <v>519</v>
      </c>
      <c r="D162" s="23" t="s">
        <v>393</v>
      </c>
      <c r="E162" s="12" t="s">
        <v>313</v>
      </c>
      <c r="F162" s="17">
        <v>1112203854</v>
      </c>
      <c r="G162" s="14">
        <v>1272</v>
      </c>
      <c r="H162" s="139" t="s">
        <v>520</v>
      </c>
      <c r="I162" s="28">
        <v>20000</v>
      </c>
      <c r="J162" s="28">
        <v>0</v>
      </c>
      <c r="K162" s="28">
        <v>0</v>
      </c>
      <c r="L162" s="28">
        <v>0</v>
      </c>
      <c r="M162" s="28">
        <f>I162+J162+K162+L162</f>
        <v>20000</v>
      </c>
      <c r="N162" s="17">
        <v>31</v>
      </c>
      <c r="O162" s="17">
        <v>0</v>
      </c>
      <c r="P162" s="28">
        <f t="shared" si="135"/>
        <v>20000</v>
      </c>
      <c r="Q162" s="28">
        <f t="shared" si="136"/>
        <v>0</v>
      </c>
      <c r="R162" s="28">
        <f t="shared" si="137"/>
        <v>0</v>
      </c>
      <c r="S162" s="28">
        <v>0</v>
      </c>
      <c r="T162" s="28">
        <v>0</v>
      </c>
      <c r="U162" s="28">
        <v>0</v>
      </c>
      <c r="V162" s="28">
        <f>P162+Q162+R162+S162+T162+U162</f>
        <v>20000</v>
      </c>
      <c r="W162" s="28">
        <f>IF(P162&gt;15000,15000,P162)</f>
        <v>15000</v>
      </c>
      <c r="X162" s="28">
        <f>V162</f>
        <v>20000</v>
      </c>
      <c r="Y162" s="28">
        <f t="shared" si="134"/>
        <v>1800</v>
      </c>
      <c r="Z162" s="28">
        <f t="shared" si="131"/>
        <v>150</v>
      </c>
      <c r="AA162" s="38">
        <v>0</v>
      </c>
      <c r="AB162" s="28">
        <v>0</v>
      </c>
      <c r="AC162" s="28">
        <v>0</v>
      </c>
      <c r="AD162" s="28">
        <f>+Y162+Z162+AA162+AB162+AC162</f>
        <v>1950</v>
      </c>
      <c r="AE162" s="28">
        <f>V162-AD162</f>
        <v>18050</v>
      </c>
      <c r="AF162" s="34" t="s">
        <v>86</v>
      </c>
      <c r="AG162" s="47">
        <v>44233</v>
      </c>
      <c r="AH162" s="56"/>
      <c r="AI162" s="56"/>
      <c r="AJ162" s="56"/>
      <c r="AK162" s="56"/>
      <c r="AL162" s="56"/>
      <c r="AM162" s="56"/>
      <c r="AN162" s="56"/>
      <c r="AO162" s="56"/>
      <c r="AP162" s="57"/>
    </row>
    <row r="163" spans="1:42" s="42" customFormat="1" ht="30.6" customHeight="1">
      <c r="A163" s="152">
        <v>154</v>
      </c>
      <c r="B163" s="16" t="s">
        <v>519</v>
      </c>
      <c r="C163" s="25" t="s">
        <v>521</v>
      </c>
      <c r="D163" s="25" t="s">
        <v>522</v>
      </c>
      <c r="E163" s="12" t="s">
        <v>313</v>
      </c>
      <c r="F163" s="13">
        <v>1113795329</v>
      </c>
      <c r="G163" s="14">
        <v>11841</v>
      </c>
      <c r="H163" s="95" t="s">
        <v>523</v>
      </c>
      <c r="I163" s="28">
        <v>16400</v>
      </c>
      <c r="J163" s="28">
        <v>0</v>
      </c>
      <c r="K163" s="28">
        <v>0</v>
      </c>
      <c r="L163" s="28">
        <v>0</v>
      </c>
      <c r="M163" s="28">
        <f>I163+J163+K163+L163</f>
        <v>16400</v>
      </c>
      <c r="N163" s="17">
        <v>31</v>
      </c>
      <c r="O163" s="17">
        <v>0</v>
      </c>
      <c r="P163" s="28">
        <f t="shared" si="135"/>
        <v>16400</v>
      </c>
      <c r="Q163" s="28">
        <f t="shared" si="136"/>
        <v>0</v>
      </c>
      <c r="R163" s="28">
        <f t="shared" si="137"/>
        <v>0</v>
      </c>
      <c r="S163" s="28">
        <v>0</v>
      </c>
      <c r="T163" s="28">
        <v>0</v>
      </c>
      <c r="U163" s="28">
        <v>0</v>
      </c>
      <c r="V163" s="28">
        <f>P163+Q163+R163+S163+T163+U163</f>
        <v>16400</v>
      </c>
      <c r="W163" s="28">
        <f>IF(P163&gt;15000,15000,P163)</f>
        <v>15000</v>
      </c>
      <c r="X163" s="28">
        <f>V163</f>
        <v>16400</v>
      </c>
      <c r="Y163" s="28">
        <f t="shared" si="134"/>
        <v>1800</v>
      </c>
      <c r="Z163" s="28">
        <f t="shared" si="131"/>
        <v>123</v>
      </c>
      <c r="AA163" s="38">
        <v>0</v>
      </c>
      <c r="AB163" s="28">
        <v>0</v>
      </c>
      <c r="AC163" s="28">
        <v>0</v>
      </c>
      <c r="AD163" s="28">
        <f>+Y163+Z163+AA163+AB163+AC163</f>
        <v>1923</v>
      </c>
      <c r="AE163" s="28">
        <f>V163-AD163</f>
        <v>14477</v>
      </c>
      <c r="AF163" s="34" t="s">
        <v>86</v>
      </c>
      <c r="AG163" s="47">
        <v>44233</v>
      </c>
      <c r="AH163" s="56"/>
      <c r="AI163" s="56"/>
      <c r="AJ163" s="56"/>
      <c r="AK163" s="56"/>
      <c r="AL163" s="56"/>
      <c r="AM163" s="56"/>
      <c r="AN163" s="56"/>
      <c r="AO163" s="56"/>
      <c r="AP163" s="57"/>
    </row>
    <row r="164" spans="1:42" s="42" customFormat="1" ht="30.6" customHeight="1">
      <c r="A164" s="152">
        <v>155</v>
      </c>
      <c r="B164" s="16" t="s">
        <v>519</v>
      </c>
      <c r="C164" s="25" t="s">
        <v>524</v>
      </c>
      <c r="D164" s="133" t="s">
        <v>525</v>
      </c>
      <c r="E164" s="12" t="s">
        <v>317</v>
      </c>
      <c r="F164" s="96">
        <v>1115622997</v>
      </c>
      <c r="G164" s="14">
        <v>11828</v>
      </c>
      <c r="H164" s="95" t="s">
        <v>526</v>
      </c>
      <c r="I164" s="28">
        <v>15492</v>
      </c>
      <c r="J164" s="28">
        <v>0</v>
      </c>
      <c r="K164" s="28">
        <v>0</v>
      </c>
      <c r="L164" s="28">
        <v>0</v>
      </c>
      <c r="M164" s="28">
        <f t="shared" ref="M164:M171" si="138">I164+J164+K164+L164</f>
        <v>15492</v>
      </c>
      <c r="N164" s="17">
        <v>31</v>
      </c>
      <c r="O164" s="17">
        <v>0</v>
      </c>
      <c r="P164" s="28">
        <f t="shared" si="135"/>
        <v>15492</v>
      </c>
      <c r="Q164" s="28">
        <f t="shared" si="136"/>
        <v>0</v>
      </c>
      <c r="R164" s="28">
        <f t="shared" si="137"/>
        <v>0</v>
      </c>
      <c r="S164" s="28">
        <v>0</v>
      </c>
      <c r="T164" s="28">
        <v>0</v>
      </c>
      <c r="U164" s="28">
        <v>0</v>
      </c>
      <c r="V164" s="28">
        <f t="shared" ref="V164:V190" si="139">P164+Q164+R164+S164+T164+U164</f>
        <v>15492</v>
      </c>
      <c r="W164" s="28">
        <f t="shared" ref="W164:W190" si="140">IF(P164&gt;15000,15000,P164)</f>
        <v>15000</v>
      </c>
      <c r="X164" s="28">
        <f t="shared" ref="X164:X190" si="141">V164</f>
        <v>15492</v>
      </c>
      <c r="Y164" s="28">
        <f t="shared" si="134"/>
        <v>1800</v>
      </c>
      <c r="Z164" s="28">
        <f t="shared" si="131"/>
        <v>117</v>
      </c>
      <c r="AA164" s="38">
        <v>0</v>
      </c>
      <c r="AB164" s="28">
        <v>0</v>
      </c>
      <c r="AC164" s="28">
        <v>0</v>
      </c>
      <c r="AD164" s="28">
        <f t="shared" ref="AD164:AD172" si="142">+Y164+Z164+AA164+AB164+AC164</f>
        <v>1917</v>
      </c>
      <c r="AE164" s="28">
        <f t="shared" ref="AE164:AE167" si="143">V164-AD164</f>
        <v>13575</v>
      </c>
      <c r="AF164" s="34" t="s">
        <v>86</v>
      </c>
      <c r="AG164" s="47">
        <v>44233</v>
      </c>
      <c r="AH164" s="56"/>
      <c r="AI164" s="56"/>
      <c r="AJ164" s="56"/>
      <c r="AK164" s="56"/>
      <c r="AL164" s="56"/>
      <c r="AM164" s="56"/>
      <c r="AN164" s="56"/>
      <c r="AO164" s="56"/>
      <c r="AP164" s="57"/>
    </row>
    <row r="165" spans="1:42" s="42" customFormat="1" ht="30.6" customHeight="1">
      <c r="A165" s="13">
        <v>156</v>
      </c>
      <c r="B165" s="16" t="s">
        <v>519</v>
      </c>
      <c r="C165" s="25" t="s">
        <v>527</v>
      </c>
      <c r="D165" s="133" t="s">
        <v>528</v>
      </c>
      <c r="E165" s="12" t="s">
        <v>317</v>
      </c>
      <c r="F165" s="96">
        <v>1115623001</v>
      </c>
      <c r="G165" s="14">
        <v>11871</v>
      </c>
      <c r="H165" s="95" t="s">
        <v>529</v>
      </c>
      <c r="I165" s="28">
        <v>15492</v>
      </c>
      <c r="J165" s="28">
        <v>0</v>
      </c>
      <c r="K165" s="28">
        <v>0</v>
      </c>
      <c r="L165" s="28">
        <v>0</v>
      </c>
      <c r="M165" s="28">
        <f t="shared" si="138"/>
        <v>15492</v>
      </c>
      <c r="N165" s="17">
        <v>25</v>
      </c>
      <c r="O165" s="17">
        <v>0</v>
      </c>
      <c r="P165" s="28">
        <f t="shared" si="135"/>
        <v>12494</v>
      </c>
      <c r="Q165" s="28">
        <f t="shared" si="136"/>
        <v>0</v>
      </c>
      <c r="R165" s="28">
        <f t="shared" si="137"/>
        <v>0</v>
      </c>
      <c r="S165" s="28">
        <v>0</v>
      </c>
      <c r="T165" s="28">
        <v>0</v>
      </c>
      <c r="U165" s="28">
        <v>0</v>
      </c>
      <c r="V165" s="28">
        <f t="shared" si="139"/>
        <v>12494</v>
      </c>
      <c r="W165" s="28">
        <f t="shared" si="140"/>
        <v>12494</v>
      </c>
      <c r="X165" s="28">
        <f t="shared" si="141"/>
        <v>12494</v>
      </c>
      <c r="Y165" s="28">
        <f t="shared" si="134"/>
        <v>1499</v>
      </c>
      <c r="Z165" s="28">
        <f t="shared" si="131"/>
        <v>94</v>
      </c>
      <c r="AA165" s="38">
        <v>0</v>
      </c>
      <c r="AB165" s="28">
        <v>0</v>
      </c>
      <c r="AC165" s="28">
        <v>0</v>
      </c>
      <c r="AD165" s="28">
        <f t="shared" si="142"/>
        <v>1593</v>
      </c>
      <c r="AE165" s="28">
        <f t="shared" si="143"/>
        <v>10901</v>
      </c>
      <c r="AF165" s="34" t="s">
        <v>86</v>
      </c>
      <c r="AG165" s="47">
        <v>44233</v>
      </c>
      <c r="AH165" s="56"/>
      <c r="AI165" s="56"/>
      <c r="AJ165" s="56"/>
      <c r="AK165" s="56"/>
      <c r="AL165" s="56"/>
      <c r="AM165" s="56"/>
      <c r="AN165" s="56"/>
      <c r="AO165" s="56"/>
      <c r="AP165" s="57"/>
    </row>
    <row r="166" spans="1:42" s="42" customFormat="1" ht="30.6" customHeight="1">
      <c r="A166" s="152">
        <v>157</v>
      </c>
      <c r="B166" s="16" t="s">
        <v>519</v>
      </c>
      <c r="C166" s="25" t="s">
        <v>375</v>
      </c>
      <c r="D166" s="92" t="s">
        <v>530</v>
      </c>
      <c r="E166" s="12" t="s">
        <v>317</v>
      </c>
      <c r="F166" s="96">
        <v>1114965742</v>
      </c>
      <c r="G166" s="191">
        <v>11873</v>
      </c>
      <c r="H166" s="192">
        <v>101002589929</v>
      </c>
      <c r="I166" s="28">
        <v>15492</v>
      </c>
      <c r="J166" s="28">
        <v>0</v>
      </c>
      <c r="K166" s="28">
        <v>0</v>
      </c>
      <c r="L166" s="28">
        <v>0</v>
      </c>
      <c r="M166" s="28">
        <f t="shared" si="138"/>
        <v>15492</v>
      </c>
      <c r="N166" s="17">
        <v>25</v>
      </c>
      <c r="O166" s="17">
        <v>0</v>
      </c>
      <c r="P166" s="28">
        <f t="shared" si="135"/>
        <v>12494</v>
      </c>
      <c r="Q166" s="28">
        <f t="shared" si="136"/>
        <v>0</v>
      </c>
      <c r="R166" s="28">
        <f t="shared" si="137"/>
        <v>0</v>
      </c>
      <c r="S166" s="28">
        <v>0</v>
      </c>
      <c r="T166" s="28">
        <v>0</v>
      </c>
      <c r="U166" s="28">
        <v>0</v>
      </c>
      <c r="V166" s="28">
        <f t="shared" si="139"/>
        <v>12494</v>
      </c>
      <c r="W166" s="28">
        <f t="shared" si="140"/>
        <v>12494</v>
      </c>
      <c r="X166" s="28">
        <f t="shared" si="141"/>
        <v>12494</v>
      </c>
      <c r="Y166" s="28">
        <f t="shared" si="134"/>
        <v>1499</v>
      </c>
      <c r="Z166" s="28">
        <f t="shared" si="131"/>
        <v>94</v>
      </c>
      <c r="AA166" s="38">
        <v>0</v>
      </c>
      <c r="AB166" s="28">
        <v>0</v>
      </c>
      <c r="AC166" s="28">
        <v>0</v>
      </c>
      <c r="AD166" s="28">
        <f t="shared" si="142"/>
        <v>1593</v>
      </c>
      <c r="AE166" s="28">
        <f t="shared" si="143"/>
        <v>10901</v>
      </c>
      <c r="AF166" s="34" t="s">
        <v>86</v>
      </c>
      <c r="AG166" s="47">
        <v>44233</v>
      </c>
      <c r="AH166" s="56"/>
      <c r="AI166" s="56"/>
      <c r="AJ166" s="56"/>
      <c r="AK166" s="56"/>
      <c r="AL166" s="56"/>
      <c r="AM166" s="56"/>
      <c r="AN166" s="56"/>
      <c r="AO166" s="56"/>
      <c r="AP166" s="57"/>
    </row>
    <row r="167" spans="1:42" s="42" customFormat="1" ht="30.6" customHeight="1">
      <c r="A167" s="152">
        <v>158</v>
      </c>
      <c r="B167" s="16" t="s">
        <v>519</v>
      </c>
      <c r="C167" s="23" t="s">
        <v>531</v>
      </c>
      <c r="D167" s="23" t="s">
        <v>532</v>
      </c>
      <c r="E167" s="12" t="s">
        <v>313</v>
      </c>
      <c r="F167" s="206">
        <v>1112569338</v>
      </c>
      <c r="G167" s="191">
        <v>11898</v>
      </c>
      <c r="H167" s="126" t="s">
        <v>533</v>
      </c>
      <c r="I167" s="28">
        <v>16400</v>
      </c>
      <c r="J167" s="28">
        <v>0</v>
      </c>
      <c r="K167" s="28">
        <v>0</v>
      </c>
      <c r="L167" s="28">
        <v>0</v>
      </c>
      <c r="M167" s="28">
        <f t="shared" si="138"/>
        <v>16400</v>
      </c>
      <c r="N167" s="17">
        <v>24</v>
      </c>
      <c r="O167" s="17">
        <v>0</v>
      </c>
      <c r="P167" s="28">
        <f t="shared" si="135"/>
        <v>12697</v>
      </c>
      <c r="Q167" s="28">
        <f t="shared" si="136"/>
        <v>0</v>
      </c>
      <c r="R167" s="28">
        <f t="shared" si="137"/>
        <v>0</v>
      </c>
      <c r="S167" s="28">
        <v>0</v>
      </c>
      <c r="T167" s="28">
        <v>0</v>
      </c>
      <c r="U167" s="28">
        <v>0</v>
      </c>
      <c r="V167" s="28">
        <f t="shared" si="139"/>
        <v>12697</v>
      </c>
      <c r="W167" s="28">
        <f t="shared" si="140"/>
        <v>12697</v>
      </c>
      <c r="X167" s="28">
        <f t="shared" si="141"/>
        <v>12697</v>
      </c>
      <c r="Y167" s="28">
        <f t="shared" si="134"/>
        <v>1524</v>
      </c>
      <c r="Z167" s="28">
        <f t="shared" si="131"/>
        <v>96</v>
      </c>
      <c r="AA167" s="38">
        <v>0</v>
      </c>
      <c r="AB167" s="28">
        <v>0</v>
      </c>
      <c r="AC167" s="28">
        <v>0</v>
      </c>
      <c r="AD167" s="28">
        <f t="shared" si="142"/>
        <v>1620</v>
      </c>
      <c r="AE167" s="28">
        <f t="shared" si="143"/>
        <v>11077</v>
      </c>
      <c r="AF167" s="34"/>
      <c r="AG167" s="47"/>
      <c r="AH167" s="56"/>
      <c r="AI167" s="56"/>
      <c r="AJ167" s="56"/>
      <c r="AK167" s="56"/>
      <c r="AL167" s="56"/>
      <c r="AM167" s="56"/>
      <c r="AN167" s="56"/>
      <c r="AO167" s="56"/>
      <c r="AP167" s="57"/>
    </row>
    <row r="168" spans="1:42" s="42" customFormat="1" ht="30.6" customHeight="1">
      <c r="A168" s="13">
        <v>159</v>
      </c>
      <c r="B168" s="45" t="s">
        <v>534</v>
      </c>
      <c r="C168" s="120" t="s">
        <v>534</v>
      </c>
      <c r="D168" s="12" t="s">
        <v>535</v>
      </c>
      <c r="E168" s="12" t="s">
        <v>313</v>
      </c>
      <c r="F168" s="17">
        <v>1112210284</v>
      </c>
      <c r="G168" s="14">
        <v>11870</v>
      </c>
      <c r="H168" s="139" t="s">
        <v>536</v>
      </c>
      <c r="I168" s="28">
        <v>20000</v>
      </c>
      <c r="J168" s="28">
        <v>0</v>
      </c>
      <c r="K168" s="28">
        <v>0</v>
      </c>
      <c r="L168" s="28">
        <v>0</v>
      </c>
      <c r="M168" s="28">
        <f t="shared" si="138"/>
        <v>20000</v>
      </c>
      <c r="N168" s="17">
        <v>31</v>
      </c>
      <c r="O168" s="17">
        <v>0</v>
      </c>
      <c r="P168" s="28">
        <f>ROUND(I168/31*N168,0)</f>
        <v>20000</v>
      </c>
      <c r="Q168" s="28">
        <f>ROUND(J168/31*N168,0)</f>
        <v>0</v>
      </c>
      <c r="R168" s="28">
        <f>ROUND(K168/31*N168,0)</f>
        <v>0</v>
      </c>
      <c r="S168" s="28">
        <v>0</v>
      </c>
      <c r="T168" s="28">
        <v>0</v>
      </c>
      <c r="U168" s="28">
        <v>0</v>
      </c>
      <c r="V168" s="28">
        <f t="shared" si="139"/>
        <v>20000</v>
      </c>
      <c r="W168" s="28">
        <f t="shared" si="140"/>
        <v>15000</v>
      </c>
      <c r="X168" s="28">
        <f t="shared" si="141"/>
        <v>20000</v>
      </c>
      <c r="Y168" s="28">
        <f t="shared" si="134"/>
        <v>1800</v>
      </c>
      <c r="Z168" s="28">
        <f t="shared" si="131"/>
        <v>150</v>
      </c>
      <c r="AA168" s="38">
        <v>0</v>
      </c>
      <c r="AB168" s="28">
        <v>0</v>
      </c>
      <c r="AC168" s="28">
        <v>0</v>
      </c>
      <c r="AD168" s="28">
        <f t="shared" si="142"/>
        <v>1950</v>
      </c>
      <c r="AE168" s="28">
        <f>V168-AD168</f>
        <v>18050</v>
      </c>
      <c r="AF168" s="34" t="s">
        <v>86</v>
      </c>
      <c r="AG168" s="47">
        <v>44236</v>
      </c>
      <c r="AI168" s="56"/>
      <c r="AJ168" s="56"/>
      <c r="AK168" s="56"/>
      <c r="AM168" s="56"/>
      <c r="AN168" s="56"/>
      <c r="AO168" s="56"/>
      <c r="AP168" s="57"/>
    </row>
    <row r="169" spans="1:42" s="42" customFormat="1" ht="30.6" customHeight="1">
      <c r="A169" s="152">
        <v>160</v>
      </c>
      <c r="B169" s="45" t="s">
        <v>534</v>
      </c>
      <c r="C169" s="23" t="s">
        <v>537</v>
      </c>
      <c r="D169" s="23" t="s">
        <v>538</v>
      </c>
      <c r="E169" s="12" t="s">
        <v>317</v>
      </c>
      <c r="F169" s="96">
        <v>1115762727</v>
      </c>
      <c r="G169" s="14">
        <v>11927</v>
      </c>
      <c r="H169" s="126" t="s">
        <v>539</v>
      </c>
      <c r="I169" s="28">
        <v>15492</v>
      </c>
      <c r="J169" s="28">
        <v>0</v>
      </c>
      <c r="K169" s="28">
        <v>0</v>
      </c>
      <c r="L169" s="28">
        <v>0</v>
      </c>
      <c r="M169" s="28">
        <f t="shared" si="138"/>
        <v>15492</v>
      </c>
      <c r="N169" s="17">
        <v>0</v>
      </c>
      <c r="O169" s="17">
        <v>0</v>
      </c>
      <c r="P169" s="28">
        <f>ROUND(I169/31*N169,0)</f>
        <v>0</v>
      </c>
      <c r="Q169" s="28">
        <f>ROUND(J169/31*N169,0)</f>
        <v>0</v>
      </c>
      <c r="R169" s="28">
        <f>ROUND(K169/31*N169,0)</f>
        <v>0</v>
      </c>
      <c r="S169" s="28">
        <v>0</v>
      </c>
      <c r="T169" s="28">
        <v>0</v>
      </c>
      <c r="U169" s="28">
        <v>0</v>
      </c>
      <c r="V169" s="28">
        <f t="shared" si="139"/>
        <v>0</v>
      </c>
      <c r="W169" s="28">
        <f t="shared" si="140"/>
        <v>0</v>
      </c>
      <c r="X169" s="28">
        <f t="shared" si="141"/>
        <v>0</v>
      </c>
      <c r="Y169" s="28">
        <f t="shared" si="134"/>
        <v>0</v>
      </c>
      <c r="Z169" s="28">
        <f t="shared" si="131"/>
        <v>0</v>
      </c>
      <c r="AA169" s="38">
        <v>0</v>
      </c>
      <c r="AB169" s="28">
        <v>0</v>
      </c>
      <c r="AC169" s="28">
        <v>0</v>
      </c>
      <c r="AD169" s="28">
        <f t="shared" si="142"/>
        <v>0</v>
      </c>
      <c r="AE169" s="28">
        <f>V169-AD169</f>
        <v>0</v>
      </c>
      <c r="AF169" s="34"/>
      <c r="AG169" s="47"/>
      <c r="AI169" s="56"/>
      <c r="AJ169" s="56"/>
      <c r="AK169" s="56"/>
      <c r="AM169" s="56"/>
      <c r="AN169" s="56"/>
      <c r="AO169" s="56"/>
      <c r="AP169" s="57"/>
    </row>
    <row r="170" spans="1:42" s="42" customFormat="1" ht="30.6" customHeight="1">
      <c r="A170" s="152">
        <v>161</v>
      </c>
      <c r="B170" s="12" t="s">
        <v>540</v>
      </c>
      <c r="C170" s="12" t="s">
        <v>540</v>
      </c>
      <c r="D170" s="12" t="s">
        <v>541</v>
      </c>
      <c r="E170" s="12" t="s">
        <v>307</v>
      </c>
      <c r="F170" s="17">
        <v>1113931418</v>
      </c>
      <c r="G170" s="17">
        <v>809</v>
      </c>
      <c r="H170" s="139" t="s">
        <v>542</v>
      </c>
      <c r="I170" s="28">
        <v>20000</v>
      </c>
      <c r="J170" s="28">
        <v>0</v>
      </c>
      <c r="K170" s="28">
        <v>0</v>
      </c>
      <c r="L170" s="28">
        <v>0</v>
      </c>
      <c r="M170" s="28">
        <f t="shared" si="138"/>
        <v>20000</v>
      </c>
      <c r="N170" s="17">
        <v>31</v>
      </c>
      <c r="O170" s="17">
        <v>0</v>
      </c>
      <c r="P170" s="28">
        <f t="shared" ref="P170:P175" si="144">ROUND(I170/31*N170,0)</f>
        <v>20000</v>
      </c>
      <c r="Q170" s="28">
        <f t="shared" ref="Q170:Q175" si="145">ROUND(J170/31*N170,0)</f>
        <v>0</v>
      </c>
      <c r="R170" s="28">
        <f t="shared" ref="R170:R175" si="146">ROUND(K170/31*N170,0)</f>
        <v>0</v>
      </c>
      <c r="S170" s="28">
        <v>0</v>
      </c>
      <c r="T170" s="28">
        <v>0</v>
      </c>
      <c r="U170" s="28">
        <v>0</v>
      </c>
      <c r="V170" s="28">
        <f t="shared" si="139"/>
        <v>20000</v>
      </c>
      <c r="W170" s="28">
        <f t="shared" si="140"/>
        <v>15000</v>
      </c>
      <c r="X170" s="28">
        <f t="shared" si="141"/>
        <v>20000</v>
      </c>
      <c r="Y170" s="28">
        <f t="shared" si="134"/>
        <v>1800</v>
      </c>
      <c r="Z170" s="28">
        <f t="shared" si="131"/>
        <v>150</v>
      </c>
      <c r="AA170" s="38">
        <v>0</v>
      </c>
      <c r="AB170" s="28">
        <v>0</v>
      </c>
      <c r="AC170" s="28">
        <v>0</v>
      </c>
      <c r="AD170" s="28">
        <f t="shared" si="142"/>
        <v>1950</v>
      </c>
      <c r="AE170" s="28">
        <f>V170-AD170</f>
        <v>18050</v>
      </c>
      <c r="AF170" s="34" t="s">
        <v>86</v>
      </c>
      <c r="AG170" s="47">
        <v>44234</v>
      </c>
      <c r="AH170" s="58"/>
      <c r="AI170" s="56"/>
      <c r="AJ170" s="56"/>
      <c r="AK170" s="56"/>
      <c r="AL170" s="57"/>
    </row>
    <row r="171" spans="1:42" s="42" customFormat="1" ht="30.6" customHeight="1">
      <c r="A171" s="13">
        <v>162</v>
      </c>
      <c r="B171" s="12" t="s">
        <v>540</v>
      </c>
      <c r="C171" s="12" t="s">
        <v>543</v>
      </c>
      <c r="D171" s="23" t="s">
        <v>544</v>
      </c>
      <c r="E171" s="12" t="s">
        <v>317</v>
      </c>
      <c r="F171" s="96">
        <v>1115740265</v>
      </c>
      <c r="G171" s="17">
        <v>11891</v>
      </c>
      <c r="H171" s="126" t="s">
        <v>545</v>
      </c>
      <c r="I171" s="28">
        <v>15492</v>
      </c>
      <c r="J171" s="28">
        <v>0</v>
      </c>
      <c r="K171" s="28">
        <v>0</v>
      </c>
      <c r="L171" s="28">
        <v>0</v>
      </c>
      <c r="M171" s="28">
        <f t="shared" si="138"/>
        <v>15492</v>
      </c>
      <c r="N171" s="17">
        <v>0</v>
      </c>
      <c r="O171" s="17">
        <v>0</v>
      </c>
      <c r="P171" s="28">
        <f t="shared" si="144"/>
        <v>0</v>
      </c>
      <c r="Q171" s="28">
        <f t="shared" si="145"/>
        <v>0</v>
      </c>
      <c r="R171" s="28">
        <f t="shared" si="146"/>
        <v>0</v>
      </c>
      <c r="S171" s="28">
        <v>0</v>
      </c>
      <c r="T171" s="28">
        <v>0</v>
      </c>
      <c r="U171" s="28">
        <v>0</v>
      </c>
      <c r="V171" s="28">
        <f t="shared" si="139"/>
        <v>0</v>
      </c>
      <c r="W171" s="28">
        <f t="shared" si="140"/>
        <v>0</v>
      </c>
      <c r="X171" s="28">
        <f t="shared" si="141"/>
        <v>0</v>
      </c>
      <c r="Y171" s="28">
        <f t="shared" si="134"/>
        <v>0</v>
      </c>
      <c r="Z171" s="28">
        <f t="shared" si="131"/>
        <v>0</v>
      </c>
      <c r="AA171" s="38">
        <v>0</v>
      </c>
      <c r="AB171" s="28">
        <v>0</v>
      </c>
      <c r="AC171" s="28">
        <v>0</v>
      </c>
      <c r="AD171" s="28">
        <f t="shared" si="142"/>
        <v>0</v>
      </c>
      <c r="AE171" s="28">
        <f>V171-AD171</f>
        <v>0</v>
      </c>
      <c r="AF171" s="34"/>
      <c r="AG171" s="47"/>
      <c r="AH171" s="58"/>
      <c r="AI171" s="56"/>
      <c r="AJ171" s="56"/>
      <c r="AK171" s="56"/>
      <c r="AL171" s="57"/>
    </row>
    <row r="172" spans="1:42" s="42" customFormat="1" ht="30.6" customHeight="1">
      <c r="A172" s="152">
        <v>163</v>
      </c>
      <c r="B172" s="16" t="s">
        <v>546</v>
      </c>
      <c r="C172" s="12" t="s">
        <v>546</v>
      </c>
      <c r="D172" s="12" t="s">
        <v>547</v>
      </c>
      <c r="E172" s="12" t="s">
        <v>313</v>
      </c>
      <c r="F172" s="16">
        <v>1114775935</v>
      </c>
      <c r="G172" s="14">
        <v>11876</v>
      </c>
      <c r="H172" s="80" t="s">
        <v>548</v>
      </c>
      <c r="I172" s="28">
        <v>20000</v>
      </c>
      <c r="J172" s="28">
        <v>0</v>
      </c>
      <c r="K172" s="28">
        <v>0</v>
      </c>
      <c r="L172" s="28">
        <v>0</v>
      </c>
      <c r="M172" s="28">
        <v>20000</v>
      </c>
      <c r="N172" s="17">
        <v>31</v>
      </c>
      <c r="O172" s="17">
        <v>0</v>
      </c>
      <c r="P172" s="28">
        <f t="shared" si="144"/>
        <v>20000</v>
      </c>
      <c r="Q172" s="28">
        <f t="shared" si="145"/>
        <v>0</v>
      </c>
      <c r="R172" s="28">
        <f t="shared" si="146"/>
        <v>0</v>
      </c>
      <c r="S172" s="28">
        <v>0</v>
      </c>
      <c r="T172" s="28">
        <v>0</v>
      </c>
      <c r="U172" s="28">
        <v>0</v>
      </c>
      <c r="V172" s="28">
        <f t="shared" si="139"/>
        <v>20000</v>
      </c>
      <c r="W172" s="28">
        <f t="shared" si="140"/>
        <v>15000</v>
      </c>
      <c r="X172" s="28">
        <f t="shared" si="141"/>
        <v>20000</v>
      </c>
      <c r="Y172" s="28">
        <f t="shared" si="134"/>
        <v>1800</v>
      </c>
      <c r="Z172" s="28">
        <f t="shared" si="131"/>
        <v>150</v>
      </c>
      <c r="AA172" s="38">
        <v>0</v>
      </c>
      <c r="AB172" s="28">
        <v>0</v>
      </c>
      <c r="AC172" s="28">
        <v>0</v>
      </c>
      <c r="AD172" s="28">
        <f t="shared" si="142"/>
        <v>1950</v>
      </c>
      <c r="AE172" s="28">
        <f t="shared" ref="AE172:AE199" si="147">V172-AD172</f>
        <v>18050</v>
      </c>
      <c r="AF172" s="34" t="s">
        <v>86</v>
      </c>
      <c r="AG172" s="47">
        <v>44234</v>
      </c>
      <c r="AI172" s="56"/>
      <c r="AJ172" s="56"/>
      <c r="AK172" s="56"/>
      <c r="AL172" s="56"/>
      <c r="AM172" s="56"/>
      <c r="AN172" s="56"/>
      <c r="AO172" s="56"/>
      <c r="AP172" s="57"/>
    </row>
    <row r="173" spans="1:42" s="42" customFormat="1" ht="30.6" customHeight="1">
      <c r="A173" s="152">
        <v>164</v>
      </c>
      <c r="B173" s="16" t="s">
        <v>546</v>
      </c>
      <c r="C173" s="12" t="s">
        <v>549</v>
      </c>
      <c r="D173" s="23" t="s">
        <v>550</v>
      </c>
      <c r="E173" s="12" t="s">
        <v>317</v>
      </c>
      <c r="F173" s="96">
        <v>1115269600</v>
      </c>
      <c r="G173" s="83">
        <v>11809</v>
      </c>
      <c r="H173" s="126" t="s">
        <v>551</v>
      </c>
      <c r="I173" s="28">
        <v>15492</v>
      </c>
      <c r="J173" s="28">
        <v>0</v>
      </c>
      <c r="K173" s="28">
        <v>0</v>
      </c>
      <c r="L173" s="28">
        <v>0</v>
      </c>
      <c r="M173" s="28">
        <f t="shared" ref="M173:M190" si="148">I173+J173+K173+L173</f>
        <v>15492</v>
      </c>
      <c r="N173" s="17">
        <v>31</v>
      </c>
      <c r="O173" s="17">
        <v>0</v>
      </c>
      <c r="P173" s="28">
        <f t="shared" si="144"/>
        <v>15492</v>
      </c>
      <c r="Q173" s="28">
        <f t="shared" si="145"/>
        <v>0</v>
      </c>
      <c r="R173" s="28">
        <f t="shared" si="146"/>
        <v>0</v>
      </c>
      <c r="S173" s="28">
        <v>0</v>
      </c>
      <c r="T173" s="28">
        <v>0</v>
      </c>
      <c r="U173" s="28">
        <v>0</v>
      </c>
      <c r="V173" s="28">
        <f t="shared" si="139"/>
        <v>15492</v>
      </c>
      <c r="W173" s="28">
        <f t="shared" si="140"/>
        <v>15000</v>
      </c>
      <c r="X173" s="28">
        <f t="shared" si="141"/>
        <v>15492</v>
      </c>
      <c r="Y173" s="28">
        <f t="shared" si="134"/>
        <v>1800</v>
      </c>
      <c r="Z173" s="28">
        <f t="shared" si="131"/>
        <v>117</v>
      </c>
      <c r="AA173" s="38">
        <v>0</v>
      </c>
      <c r="AB173" s="28">
        <v>0</v>
      </c>
      <c r="AC173" s="28">
        <v>0</v>
      </c>
      <c r="AD173" s="28">
        <f>+Y173+Z173+AA173+AB173+AC173</f>
        <v>1917</v>
      </c>
      <c r="AE173" s="28">
        <f t="shared" si="147"/>
        <v>13575</v>
      </c>
      <c r="AF173" s="34" t="s">
        <v>86</v>
      </c>
      <c r="AG173" s="47">
        <v>44234</v>
      </c>
      <c r="AH173" s="56"/>
      <c r="AI173" s="56"/>
      <c r="AJ173" s="56"/>
      <c r="AK173" s="56"/>
      <c r="AL173" s="56"/>
      <c r="AM173" s="56"/>
      <c r="AN173" s="56"/>
      <c r="AO173" s="56"/>
      <c r="AP173" s="57"/>
    </row>
    <row r="174" spans="1:42" s="42" customFormat="1" ht="30.6" customHeight="1">
      <c r="A174" s="13">
        <v>165</v>
      </c>
      <c r="B174" s="16" t="s">
        <v>546</v>
      </c>
      <c r="C174" s="23" t="s">
        <v>552</v>
      </c>
      <c r="D174" s="23" t="s">
        <v>553</v>
      </c>
      <c r="E174" s="12" t="s">
        <v>317</v>
      </c>
      <c r="F174" s="96">
        <v>1115738036</v>
      </c>
      <c r="G174" s="83">
        <v>11887</v>
      </c>
      <c r="H174" s="126" t="s">
        <v>554</v>
      </c>
      <c r="I174" s="28">
        <v>15492</v>
      </c>
      <c r="J174" s="28">
        <v>0</v>
      </c>
      <c r="K174" s="28">
        <v>0</v>
      </c>
      <c r="L174" s="28">
        <v>0</v>
      </c>
      <c r="M174" s="28">
        <f t="shared" si="148"/>
        <v>15492</v>
      </c>
      <c r="N174" s="17">
        <v>0</v>
      </c>
      <c r="O174" s="17">
        <v>0</v>
      </c>
      <c r="P174" s="28">
        <f t="shared" si="144"/>
        <v>0</v>
      </c>
      <c r="Q174" s="28">
        <f t="shared" si="145"/>
        <v>0</v>
      </c>
      <c r="R174" s="28">
        <f t="shared" si="146"/>
        <v>0</v>
      </c>
      <c r="S174" s="28">
        <v>0</v>
      </c>
      <c r="T174" s="28">
        <v>0</v>
      </c>
      <c r="U174" s="28">
        <v>0</v>
      </c>
      <c r="V174" s="28">
        <f t="shared" si="139"/>
        <v>0</v>
      </c>
      <c r="W174" s="28">
        <f t="shared" si="140"/>
        <v>0</v>
      </c>
      <c r="X174" s="28">
        <f t="shared" si="141"/>
        <v>0</v>
      </c>
      <c r="Y174" s="28">
        <f t="shared" si="134"/>
        <v>0</v>
      </c>
      <c r="Z174" s="28">
        <f t="shared" si="131"/>
        <v>0</v>
      </c>
      <c r="AA174" s="38">
        <v>0</v>
      </c>
      <c r="AB174" s="28">
        <v>0</v>
      </c>
      <c r="AC174" s="28">
        <v>0</v>
      </c>
      <c r="AD174" s="28">
        <f>+Y174+Z174+AA174+AB174+AC174</f>
        <v>0</v>
      </c>
      <c r="AE174" s="28">
        <f t="shared" si="147"/>
        <v>0</v>
      </c>
      <c r="AF174" s="34"/>
      <c r="AG174" s="47"/>
      <c r="AH174" s="56"/>
      <c r="AI174" s="56"/>
      <c r="AJ174" s="56"/>
      <c r="AK174" s="56"/>
      <c r="AL174" s="56"/>
      <c r="AM174" s="56"/>
      <c r="AN174" s="56"/>
      <c r="AO174" s="56"/>
      <c r="AP174" s="57"/>
    </row>
    <row r="175" spans="1:42" s="42" customFormat="1" ht="30.6" customHeight="1">
      <c r="A175" s="152">
        <v>166</v>
      </c>
      <c r="B175" s="16" t="s">
        <v>546</v>
      </c>
      <c r="C175" s="23" t="s">
        <v>555</v>
      </c>
      <c r="D175" s="23" t="s">
        <v>556</v>
      </c>
      <c r="E175" s="12" t="s">
        <v>317</v>
      </c>
      <c r="F175" s="96">
        <v>1115558478</v>
      </c>
      <c r="G175" s="83">
        <v>11851</v>
      </c>
      <c r="H175" s="126" t="s">
        <v>557</v>
      </c>
      <c r="I175" s="28">
        <v>15492</v>
      </c>
      <c r="J175" s="28">
        <v>0</v>
      </c>
      <c r="K175" s="28">
        <v>0</v>
      </c>
      <c r="L175" s="28">
        <v>0</v>
      </c>
      <c r="M175" s="28">
        <f t="shared" si="148"/>
        <v>15492</v>
      </c>
      <c r="N175" s="17">
        <v>31</v>
      </c>
      <c r="O175" s="17">
        <v>0</v>
      </c>
      <c r="P175" s="28">
        <f t="shared" si="144"/>
        <v>15492</v>
      </c>
      <c r="Q175" s="28">
        <f t="shared" si="145"/>
        <v>0</v>
      </c>
      <c r="R175" s="28">
        <f t="shared" si="146"/>
        <v>0</v>
      </c>
      <c r="S175" s="28">
        <v>0</v>
      </c>
      <c r="T175" s="28">
        <v>0</v>
      </c>
      <c r="U175" s="28">
        <v>0</v>
      </c>
      <c r="V175" s="28">
        <f t="shared" si="139"/>
        <v>15492</v>
      </c>
      <c r="W175" s="28">
        <f t="shared" si="140"/>
        <v>15000</v>
      </c>
      <c r="X175" s="28">
        <f t="shared" si="141"/>
        <v>15492</v>
      </c>
      <c r="Y175" s="28">
        <f t="shared" si="134"/>
        <v>1800</v>
      </c>
      <c r="Z175" s="28">
        <f t="shared" si="131"/>
        <v>117</v>
      </c>
      <c r="AA175" s="38">
        <v>0</v>
      </c>
      <c r="AB175" s="28">
        <v>0</v>
      </c>
      <c r="AC175" s="28">
        <v>0</v>
      </c>
      <c r="AD175" s="28">
        <f>+Y175+Z175+AA175+AB175+AC175</f>
        <v>1917</v>
      </c>
      <c r="AE175" s="28">
        <f t="shared" si="147"/>
        <v>13575</v>
      </c>
      <c r="AF175" s="34"/>
      <c r="AG175" s="47"/>
      <c r="AH175" s="56"/>
      <c r="AI175" s="56"/>
      <c r="AJ175" s="56"/>
      <c r="AK175" s="56"/>
      <c r="AL175" s="56"/>
      <c r="AM175" s="56"/>
      <c r="AN175" s="56"/>
      <c r="AO175" s="56"/>
      <c r="AP175" s="57"/>
    </row>
    <row r="176" spans="1:42" s="42" customFormat="1" ht="30.6" customHeight="1">
      <c r="A176" s="152">
        <v>167</v>
      </c>
      <c r="B176" s="16" t="s">
        <v>546</v>
      </c>
      <c r="C176" s="23" t="s">
        <v>558</v>
      </c>
      <c r="D176" s="212" t="s">
        <v>559</v>
      </c>
      <c r="E176" s="12" t="s">
        <v>317</v>
      </c>
      <c r="F176" s="178">
        <v>1115748842</v>
      </c>
      <c r="G176" s="179">
        <v>11903</v>
      </c>
      <c r="H176" s="139" t="s">
        <v>560</v>
      </c>
      <c r="I176" s="28">
        <v>15492</v>
      </c>
      <c r="J176" s="28">
        <v>0</v>
      </c>
      <c r="K176" s="28">
        <v>0</v>
      </c>
      <c r="L176" s="28">
        <v>0</v>
      </c>
      <c r="M176" s="28">
        <f t="shared" si="148"/>
        <v>15492</v>
      </c>
      <c r="N176" s="17">
        <v>31</v>
      </c>
      <c r="O176" s="17">
        <v>0</v>
      </c>
      <c r="P176" s="28">
        <f>ROUND(I176/31*N176,0)</f>
        <v>15492</v>
      </c>
      <c r="Q176" s="28">
        <f>ROUND(J176/31*N176,0)</f>
        <v>0</v>
      </c>
      <c r="R176" s="28">
        <f>ROUND(K176/31*N176,0)</f>
        <v>0</v>
      </c>
      <c r="S176" s="28">
        <v>0</v>
      </c>
      <c r="T176" s="28">
        <v>0</v>
      </c>
      <c r="U176" s="28">
        <v>0</v>
      </c>
      <c r="V176" s="28">
        <f t="shared" si="139"/>
        <v>15492</v>
      </c>
      <c r="W176" s="28">
        <f t="shared" si="140"/>
        <v>15000</v>
      </c>
      <c r="X176" s="28">
        <f t="shared" si="141"/>
        <v>15492</v>
      </c>
      <c r="Y176" s="28">
        <f>ROUND(W176*12%,0)</f>
        <v>1800</v>
      </c>
      <c r="Z176" s="28">
        <f>CEILING(X176*0.75%,1)</f>
        <v>117</v>
      </c>
      <c r="AA176" s="38">
        <v>0</v>
      </c>
      <c r="AB176" s="28">
        <v>0</v>
      </c>
      <c r="AC176" s="28">
        <v>0</v>
      </c>
      <c r="AD176" s="28">
        <f>+Y176+Z176+AA176+AB176+AC176</f>
        <v>1917</v>
      </c>
      <c r="AE176" s="28">
        <f t="shared" si="147"/>
        <v>13575</v>
      </c>
      <c r="AF176" s="34" t="s">
        <v>86</v>
      </c>
      <c r="AG176" s="47">
        <v>44234</v>
      </c>
      <c r="AH176" s="56"/>
      <c r="AI176" s="56"/>
      <c r="AJ176" s="56"/>
      <c r="AK176" s="56"/>
      <c r="AL176" s="56"/>
      <c r="AM176" s="56"/>
      <c r="AN176" s="56"/>
      <c r="AO176" s="56"/>
      <c r="AP176" s="57"/>
    </row>
    <row r="177" spans="1:42" s="42" customFormat="1" ht="30.6" customHeight="1">
      <c r="A177" s="13">
        <v>168</v>
      </c>
      <c r="B177" s="45" t="s">
        <v>561</v>
      </c>
      <c r="C177" s="23" t="s">
        <v>561</v>
      </c>
      <c r="D177" s="210" t="s">
        <v>562</v>
      </c>
      <c r="E177" s="12" t="s">
        <v>307</v>
      </c>
      <c r="F177" s="16">
        <v>1113326653</v>
      </c>
      <c r="G177" s="29">
        <v>11515</v>
      </c>
      <c r="H177" s="33" t="s">
        <v>563</v>
      </c>
      <c r="I177" s="28">
        <v>20000</v>
      </c>
      <c r="J177" s="28">
        <v>0</v>
      </c>
      <c r="K177" s="28">
        <v>0</v>
      </c>
      <c r="L177" s="28">
        <v>0</v>
      </c>
      <c r="M177" s="28">
        <f t="shared" si="148"/>
        <v>20000</v>
      </c>
      <c r="N177" s="17">
        <v>31</v>
      </c>
      <c r="O177" s="17">
        <v>0</v>
      </c>
      <c r="P177" s="28">
        <f t="shared" ref="P177:P207" si="149">ROUND(I177/31*N177,0)</f>
        <v>20000</v>
      </c>
      <c r="Q177" s="28">
        <f t="shared" ref="Q177:Q207" si="150">ROUND(J177/31*N177,0)</f>
        <v>0</v>
      </c>
      <c r="R177" s="28">
        <f t="shared" ref="R177:R207" si="151">ROUND(K177/31*N177,0)</f>
        <v>0</v>
      </c>
      <c r="S177" s="28">
        <v>0</v>
      </c>
      <c r="T177" s="28">
        <v>0</v>
      </c>
      <c r="U177" s="28">
        <v>0</v>
      </c>
      <c r="V177" s="28">
        <f t="shared" si="139"/>
        <v>20000</v>
      </c>
      <c r="W177" s="28">
        <f t="shared" si="140"/>
        <v>15000</v>
      </c>
      <c r="X177" s="28">
        <f t="shared" si="141"/>
        <v>20000</v>
      </c>
      <c r="Y177" s="28">
        <f t="shared" ref="Y177:Y240" si="152">ROUND(W177*12%,0)</f>
        <v>1800</v>
      </c>
      <c r="Z177" s="28">
        <f t="shared" si="131"/>
        <v>150</v>
      </c>
      <c r="AA177" s="38">
        <v>0</v>
      </c>
      <c r="AB177" s="28">
        <v>0</v>
      </c>
      <c r="AC177" s="28">
        <v>0</v>
      </c>
      <c r="AD177" s="28">
        <f t="shared" ref="AD177:AD199" si="153">+Y177+Z177+AA177+AB177+AC177</f>
        <v>1950</v>
      </c>
      <c r="AE177" s="28">
        <f t="shared" si="147"/>
        <v>18050</v>
      </c>
      <c r="AF177" s="34" t="s">
        <v>86</v>
      </c>
      <c r="AG177" s="47">
        <v>44234</v>
      </c>
      <c r="AH177" s="58"/>
      <c r="AI177" s="56"/>
      <c r="AJ177" s="56"/>
      <c r="AK177" s="56"/>
      <c r="AL177" s="59"/>
      <c r="AM177" s="56"/>
      <c r="AN177" s="56"/>
      <c r="AO177" s="56"/>
      <c r="AP177" s="57"/>
    </row>
    <row r="178" spans="1:42" s="42" customFormat="1" ht="30.6" customHeight="1">
      <c r="A178" s="152">
        <v>169</v>
      </c>
      <c r="B178" s="45" t="s">
        <v>561</v>
      </c>
      <c r="C178" s="46" t="s">
        <v>492</v>
      </c>
      <c r="D178" s="61" t="s">
        <v>564</v>
      </c>
      <c r="E178" s="12" t="s">
        <v>317</v>
      </c>
      <c r="F178" s="76">
        <v>1115283577</v>
      </c>
      <c r="G178" s="76">
        <v>11632</v>
      </c>
      <c r="H178" s="114" t="s">
        <v>565</v>
      </c>
      <c r="I178" s="28">
        <v>15492</v>
      </c>
      <c r="J178" s="28">
        <v>0</v>
      </c>
      <c r="K178" s="28">
        <v>0</v>
      </c>
      <c r="L178" s="28">
        <v>0</v>
      </c>
      <c r="M178" s="28">
        <f t="shared" si="148"/>
        <v>15492</v>
      </c>
      <c r="N178" s="17">
        <v>28</v>
      </c>
      <c r="O178" s="17">
        <v>0</v>
      </c>
      <c r="P178" s="28">
        <f t="shared" si="149"/>
        <v>13993</v>
      </c>
      <c r="Q178" s="28">
        <f t="shared" si="150"/>
        <v>0</v>
      </c>
      <c r="R178" s="28">
        <f t="shared" si="151"/>
        <v>0</v>
      </c>
      <c r="S178" s="28">
        <v>0</v>
      </c>
      <c r="T178" s="28">
        <v>0</v>
      </c>
      <c r="U178" s="28">
        <v>0</v>
      </c>
      <c r="V178" s="28">
        <f t="shared" si="139"/>
        <v>13993</v>
      </c>
      <c r="W178" s="28">
        <f t="shared" si="140"/>
        <v>13993</v>
      </c>
      <c r="X178" s="28">
        <f t="shared" si="141"/>
        <v>13993</v>
      </c>
      <c r="Y178" s="28">
        <f t="shared" si="152"/>
        <v>1679</v>
      </c>
      <c r="Z178" s="28">
        <f t="shared" si="131"/>
        <v>105</v>
      </c>
      <c r="AA178" s="38">
        <v>0</v>
      </c>
      <c r="AB178" s="28">
        <v>209</v>
      </c>
      <c r="AC178" s="28">
        <v>0</v>
      </c>
      <c r="AD178" s="28">
        <f t="shared" si="153"/>
        <v>1993</v>
      </c>
      <c r="AE178" s="28">
        <f t="shared" si="147"/>
        <v>12000</v>
      </c>
      <c r="AF178" s="34" t="s">
        <v>86</v>
      </c>
      <c r="AG178" s="47">
        <v>44234</v>
      </c>
      <c r="AH178" s="58"/>
      <c r="AI178" s="56"/>
      <c r="AJ178" s="56"/>
      <c r="AK178" s="56"/>
      <c r="AL178" s="59"/>
      <c r="AM178" s="56"/>
      <c r="AN178" s="56"/>
      <c r="AO178" s="56"/>
      <c r="AP178" s="57"/>
    </row>
    <row r="179" spans="1:42" s="42" customFormat="1" ht="30.6" customHeight="1">
      <c r="A179" s="152">
        <v>170</v>
      </c>
      <c r="B179" s="45" t="s">
        <v>561</v>
      </c>
      <c r="C179" s="23" t="s">
        <v>566</v>
      </c>
      <c r="D179" s="23" t="s">
        <v>567</v>
      </c>
      <c r="E179" s="12" t="s">
        <v>317</v>
      </c>
      <c r="F179" s="96">
        <v>1115514874</v>
      </c>
      <c r="G179" s="76">
        <v>11799</v>
      </c>
      <c r="H179" s="126" t="s">
        <v>568</v>
      </c>
      <c r="I179" s="28">
        <v>15492</v>
      </c>
      <c r="J179" s="28">
        <v>0</v>
      </c>
      <c r="K179" s="28">
        <v>0</v>
      </c>
      <c r="L179" s="28">
        <v>0</v>
      </c>
      <c r="M179" s="28">
        <f t="shared" si="148"/>
        <v>15492</v>
      </c>
      <c r="N179" s="17">
        <v>23</v>
      </c>
      <c r="O179" s="17">
        <v>0</v>
      </c>
      <c r="P179" s="28">
        <f t="shared" si="149"/>
        <v>11494</v>
      </c>
      <c r="Q179" s="28">
        <f t="shared" si="150"/>
        <v>0</v>
      </c>
      <c r="R179" s="28">
        <f t="shared" si="151"/>
        <v>0</v>
      </c>
      <c r="S179" s="28">
        <v>0</v>
      </c>
      <c r="T179" s="28">
        <v>0</v>
      </c>
      <c r="U179" s="28">
        <v>0</v>
      </c>
      <c r="V179" s="28">
        <f t="shared" si="139"/>
        <v>11494</v>
      </c>
      <c r="W179" s="28">
        <f t="shared" si="140"/>
        <v>11494</v>
      </c>
      <c r="X179" s="28">
        <f t="shared" si="141"/>
        <v>11494</v>
      </c>
      <c r="Y179" s="28">
        <f t="shared" si="152"/>
        <v>1379</v>
      </c>
      <c r="Z179" s="28">
        <f t="shared" si="131"/>
        <v>87</v>
      </c>
      <c r="AA179" s="38">
        <v>0</v>
      </c>
      <c r="AB179" s="28">
        <v>28</v>
      </c>
      <c r="AC179" s="28">
        <v>0</v>
      </c>
      <c r="AD179" s="28">
        <f t="shared" si="153"/>
        <v>1494</v>
      </c>
      <c r="AE179" s="28">
        <f t="shared" si="147"/>
        <v>10000</v>
      </c>
      <c r="AF179" s="34" t="s">
        <v>86</v>
      </c>
      <c r="AG179" s="47">
        <v>44234</v>
      </c>
      <c r="AH179" s="58"/>
      <c r="AI179" s="56"/>
      <c r="AJ179" s="56"/>
      <c r="AK179" s="56"/>
      <c r="AL179" s="59"/>
      <c r="AM179" s="56"/>
      <c r="AN179" s="56"/>
      <c r="AO179" s="56"/>
      <c r="AP179" s="57"/>
    </row>
    <row r="180" spans="1:42" s="42" customFormat="1" ht="30.6" customHeight="1">
      <c r="A180" s="13">
        <v>171</v>
      </c>
      <c r="B180" s="45" t="s">
        <v>569</v>
      </c>
      <c r="C180" s="23" t="s">
        <v>569</v>
      </c>
      <c r="D180" s="23" t="s">
        <v>570</v>
      </c>
      <c r="E180" s="12" t="s">
        <v>307</v>
      </c>
      <c r="F180" s="17">
        <v>1113326652</v>
      </c>
      <c r="G180" s="18">
        <v>621</v>
      </c>
      <c r="H180" s="139" t="s">
        <v>571</v>
      </c>
      <c r="I180" s="28">
        <v>20000</v>
      </c>
      <c r="J180" s="28">
        <v>0</v>
      </c>
      <c r="K180" s="28">
        <v>0</v>
      </c>
      <c r="L180" s="28">
        <v>0</v>
      </c>
      <c r="M180" s="28">
        <f t="shared" si="148"/>
        <v>20000</v>
      </c>
      <c r="N180" s="17">
        <v>31</v>
      </c>
      <c r="O180" s="17">
        <v>0</v>
      </c>
      <c r="P180" s="28">
        <f t="shared" si="149"/>
        <v>20000</v>
      </c>
      <c r="Q180" s="28">
        <f t="shared" si="150"/>
        <v>0</v>
      </c>
      <c r="R180" s="28">
        <f t="shared" si="151"/>
        <v>0</v>
      </c>
      <c r="S180" s="28">
        <v>0</v>
      </c>
      <c r="T180" s="28">
        <v>0</v>
      </c>
      <c r="U180" s="28">
        <v>0</v>
      </c>
      <c r="V180" s="28">
        <f t="shared" si="139"/>
        <v>20000</v>
      </c>
      <c r="W180" s="28">
        <f t="shared" si="140"/>
        <v>15000</v>
      </c>
      <c r="X180" s="28">
        <f t="shared" si="141"/>
        <v>20000</v>
      </c>
      <c r="Y180" s="28">
        <f t="shared" si="152"/>
        <v>1800</v>
      </c>
      <c r="Z180" s="28">
        <f t="shared" si="131"/>
        <v>150</v>
      </c>
      <c r="AA180" s="38">
        <v>0</v>
      </c>
      <c r="AB180" s="28">
        <v>0</v>
      </c>
      <c r="AC180" s="28">
        <v>0</v>
      </c>
      <c r="AD180" s="28">
        <f t="shared" si="153"/>
        <v>1950</v>
      </c>
      <c r="AE180" s="28">
        <f t="shared" si="147"/>
        <v>18050</v>
      </c>
      <c r="AF180" s="34" t="s">
        <v>86</v>
      </c>
      <c r="AG180" s="47">
        <v>44233</v>
      </c>
    </row>
    <row r="181" spans="1:42" s="42" customFormat="1" ht="30.6" customHeight="1">
      <c r="A181" s="152">
        <v>172</v>
      </c>
      <c r="B181" s="45" t="s">
        <v>569</v>
      </c>
      <c r="C181" s="12" t="s">
        <v>572</v>
      </c>
      <c r="D181" s="23" t="s">
        <v>573</v>
      </c>
      <c r="E181" s="12" t="s">
        <v>313</v>
      </c>
      <c r="F181" s="18">
        <v>1107030888</v>
      </c>
      <c r="G181" s="18">
        <v>476</v>
      </c>
      <c r="H181" s="139" t="s">
        <v>574</v>
      </c>
      <c r="I181" s="28">
        <v>18000</v>
      </c>
      <c r="J181" s="28">
        <v>0</v>
      </c>
      <c r="K181" s="28">
        <v>0</v>
      </c>
      <c r="L181" s="28">
        <v>0</v>
      </c>
      <c r="M181" s="28">
        <f t="shared" si="148"/>
        <v>18000</v>
      </c>
      <c r="N181" s="17">
        <v>31</v>
      </c>
      <c r="O181" s="17">
        <v>0</v>
      </c>
      <c r="P181" s="28">
        <f t="shared" si="149"/>
        <v>18000</v>
      </c>
      <c r="Q181" s="28">
        <f t="shared" si="150"/>
        <v>0</v>
      </c>
      <c r="R181" s="28">
        <f t="shared" si="151"/>
        <v>0</v>
      </c>
      <c r="S181" s="28">
        <v>0</v>
      </c>
      <c r="T181" s="28">
        <v>0</v>
      </c>
      <c r="U181" s="28">
        <v>0</v>
      </c>
      <c r="V181" s="28">
        <f t="shared" si="139"/>
        <v>18000</v>
      </c>
      <c r="W181" s="28">
        <f t="shared" si="140"/>
        <v>15000</v>
      </c>
      <c r="X181" s="28">
        <f t="shared" si="141"/>
        <v>18000</v>
      </c>
      <c r="Y181" s="28">
        <f t="shared" si="152"/>
        <v>1800</v>
      </c>
      <c r="Z181" s="28">
        <f t="shared" si="131"/>
        <v>135</v>
      </c>
      <c r="AA181" s="38">
        <v>0</v>
      </c>
      <c r="AB181" s="28">
        <v>0</v>
      </c>
      <c r="AC181" s="28">
        <v>0</v>
      </c>
      <c r="AD181" s="28">
        <f t="shared" si="153"/>
        <v>1935</v>
      </c>
      <c r="AE181" s="28">
        <f t="shared" si="147"/>
        <v>16065</v>
      </c>
      <c r="AF181" s="34" t="s">
        <v>86</v>
      </c>
      <c r="AG181" s="47">
        <v>44233</v>
      </c>
      <c r="AH181" s="56"/>
      <c r="AI181" s="56"/>
      <c r="AJ181" s="56"/>
      <c r="AK181" s="56"/>
      <c r="AL181" s="57"/>
    </row>
    <row r="182" spans="1:42" s="42" customFormat="1" ht="30.6" customHeight="1">
      <c r="A182" s="152">
        <v>173</v>
      </c>
      <c r="B182" s="45" t="s">
        <v>569</v>
      </c>
      <c r="C182" s="23" t="s">
        <v>575</v>
      </c>
      <c r="D182" s="23" t="s">
        <v>576</v>
      </c>
      <c r="E182" s="12" t="s">
        <v>313</v>
      </c>
      <c r="F182" s="17">
        <v>1112389701</v>
      </c>
      <c r="G182" s="18">
        <v>1043</v>
      </c>
      <c r="H182" s="139" t="s">
        <v>577</v>
      </c>
      <c r="I182" s="28">
        <v>18000</v>
      </c>
      <c r="J182" s="28">
        <v>0</v>
      </c>
      <c r="K182" s="28">
        <v>0</v>
      </c>
      <c r="L182" s="28">
        <v>0</v>
      </c>
      <c r="M182" s="28">
        <f>I182+J182+K182+L182</f>
        <v>18000</v>
      </c>
      <c r="N182" s="17">
        <v>31</v>
      </c>
      <c r="O182" s="17">
        <v>0</v>
      </c>
      <c r="P182" s="28">
        <f t="shared" si="149"/>
        <v>18000</v>
      </c>
      <c r="Q182" s="28">
        <f t="shared" si="150"/>
        <v>0</v>
      </c>
      <c r="R182" s="28">
        <f t="shared" si="151"/>
        <v>0</v>
      </c>
      <c r="S182" s="28">
        <v>0</v>
      </c>
      <c r="T182" s="28">
        <v>0</v>
      </c>
      <c r="U182" s="28">
        <v>0</v>
      </c>
      <c r="V182" s="28">
        <f>P182+Q182+R182+S182+T182+U182</f>
        <v>18000</v>
      </c>
      <c r="W182" s="28">
        <f>IF(P182&gt;15000,15000,P182)</f>
        <v>15000</v>
      </c>
      <c r="X182" s="28">
        <f>V182</f>
        <v>18000</v>
      </c>
      <c r="Y182" s="28">
        <f t="shared" si="152"/>
        <v>1800</v>
      </c>
      <c r="Z182" s="28">
        <f>CEILING(X182*0.75%,1)</f>
        <v>135</v>
      </c>
      <c r="AA182" s="38">
        <v>0</v>
      </c>
      <c r="AB182" s="28">
        <v>0</v>
      </c>
      <c r="AC182" s="28">
        <v>0</v>
      </c>
      <c r="AD182" s="28">
        <f>+Y182+Z182+AA182+AB182+AC182</f>
        <v>1935</v>
      </c>
      <c r="AE182" s="28">
        <f>V182-AD182</f>
        <v>16065</v>
      </c>
      <c r="AF182" s="34" t="s">
        <v>86</v>
      </c>
      <c r="AG182" s="47">
        <v>44233</v>
      </c>
      <c r="AH182" s="56"/>
      <c r="AI182" s="56"/>
      <c r="AJ182" s="56"/>
      <c r="AK182" s="56"/>
      <c r="AL182" s="57"/>
    </row>
    <row r="183" spans="1:42" s="42" customFormat="1" ht="30.6" customHeight="1">
      <c r="A183" s="13">
        <v>174</v>
      </c>
      <c r="B183" s="45" t="s">
        <v>569</v>
      </c>
      <c r="C183" s="12" t="s">
        <v>578</v>
      </c>
      <c r="D183" s="12" t="s">
        <v>579</v>
      </c>
      <c r="E183" s="12" t="s">
        <v>313</v>
      </c>
      <c r="F183" s="13">
        <v>1114572184</v>
      </c>
      <c r="G183" s="14">
        <v>1283</v>
      </c>
      <c r="H183" s="139" t="s">
        <v>580</v>
      </c>
      <c r="I183" s="28">
        <v>16400</v>
      </c>
      <c r="J183" s="28">
        <v>0</v>
      </c>
      <c r="K183" s="28">
        <v>0</v>
      </c>
      <c r="L183" s="28">
        <v>0</v>
      </c>
      <c r="M183" s="28">
        <f t="shared" si="148"/>
        <v>16400</v>
      </c>
      <c r="N183" s="17">
        <v>31</v>
      </c>
      <c r="O183" s="17">
        <v>0</v>
      </c>
      <c r="P183" s="28">
        <f t="shared" si="149"/>
        <v>16400</v>
      </c>
      <c r="Q183" s="28">
        <f t="shared" si="150"/>
        <v>0</v>
      </c>
      <c r="R183" s="28">
        <f t="shared" si="151"/>
        <v>0</v>
      </c>
      <c r="S183" s="28">
        <v>0</v>
      </c>
      <c r="T183" s="28">
        <v>0</v>
      </c>
      <c r="U183" s="28">
        <v>0</v>
      </c>
      <c r="V183" s="28">
        <f t="shared" si="139"/>
        <v>16400</v>
      </c>
      <c r="W183" s="28">
        <f t="shared" si="140"/>
        <v>15000</v>
      </c>
      <c r="X183" s="28">
        <f t="shared" si="141"/>
        <v>16400</v>
      </c>
      <c r="Y183" s="28">
        <f t="shared" si="152"/>
        <v>1800</v>
      </c>
      <c r="Z183" s="28">
        <f t="shared" si="131"/>
        <v>123</v>
      </c>
      <c r="AA183" s="38">
        <v>0</v>
      </c>
      <c r="AB183" s="28">
        <v>0</v>
      </c>
      <c r="AC183" s="28">
        <v>0</v>
      </c>
      <c r="AD183" s="28">
        <f t="shared" si="153"/>
        <v>1923</v>
      </c>
      <c r="AE183" s="28">
        <f t="shared" si="147"/>
        <v>14477</v>
      </c>
      <c r="AF183" s="34" t="s">
        <v>86</v>
      </c>
      <c r="AG183" s="47">
        <v>44233</v>
      </c>
      <c r="AH183" s="56"/>
      <c r="AI183" s="56"/>
      <c r="AJ183" s="56"/>
      <c r="AK183" s="56"/>
      <c r="AL183" s="59"/>
      <c r="AM183" s="56"/>
      <c r="AN183" s="56"/>
      <c r="AO183" s="56"/>
      <c r="AP183" s="57"/>
    </row>
    <row r="184" spans="1:42" s="42" customFormat="1" ht="30.6" customHeight="1">
      <c r="A184" s="152">
        <v>175</v>
      </c>
      <c r="B184" s="45" t="s">
        <v>569</v>
      </c>
      <c r="C184" s="12" t="s">
        <v>581</v>
      </c>
      <c r="D184" s="12" t="s">
        <v>582</v>
      </c>
      <c r="E184" s="12" t="s">
        <v>313</v>
      </c>
      <c r="F184" s="13">
        <v>1114594176</v>
      </c>
      <c r="G184" s="14">
        <v>1284</v>
      </c>
      <c r="H184" s="139" t="s">
        <v>583</v>
      </c>
      <c r="I184" s="28">
        <v>16400</v>
      </c>
      <c r="J184" s="28">
        <v>0</v>
      </c>
      <c r="K184" s="28">
        <v>0</v>
      </c>
      <c r="L184" s="28">
        <v>0</v>
      </c>
      <c r="M184" s="28">
        <f t="shared" si="148"/>
        <v>16400</v>
      </c>
      <c r="N184" s="17">
        <v>31</v>
      </c>
      <c r="O184" s="17">
        <v>0</v>
      </c>
      <c r="P184" s="28">
        <f t="shared" si="149"/>
        <v>16400</v>
      </c>
      <c r="Q184" s="28">
        <f t="shared" si="150"/>
        <v>0</v>
      </c>
      <c r="R184" s="28">
        <f t="shared" si="151"/>
        <v>0</v>
      </c>
      <c r="S184" s="28">
        <v>0</v>
      </c>
      <c r="T184" s="28">
        <v>0</v>
      </c>
      <c r="U184" s="28">
        <v>0</v>
      </c>
      <c r="V184" s="28">
        <f t="shared" si="139"/>
        <v>16400</v>
      </c>
      <c r="W184" s="28">
        <f t="shared" si="140"/>
        <v>15000</v>
      </c>
      <c r="X184" s="28">
        <f t="shared" si="141"/>
        <v>16400</v>
      </c>
      <c r="Y184" s="28">
        <f t="shared" si="152"/>
        <v>1800</v>
      </c>
      <c r="Z184" s="28">
        <f t="shared" si="131"/>
        <v>123</v>
      </c>
      <c r="AA184" s="38">
        <v>0</v>
      </c>
      <c r="AB184" s="28">
        <v>0</v>
      </c>
      <c r="AC184" s="28">
        <v>0</v>
      </c>
      <c r="AD184" s="28">
        <f t="shared" si="153"/>
        <v>1923</v>
      </c>
      <c r="AE184" s="28">
        <f t="shared" si="147"/>
        <v>14477</v>
      </c>
      <c r="AF184" s="34" t="s">
        <v>86</v>
      </c>
      <c r="AG184" s="47">
        <v>44233</v>
      </c>
      <c r="AH184" s="56"/>
      <c r="AI184" s="56"/>
      <c r="AJ184" s="56"/>
      <c r="AK184" s="56"/>
      <c r="AL184" s="59"/>
      <c r="AM184" s="56"/>
      <c r="AN184" s="56"/>
      <c r="AO184" s="56"/>
      <c r="AP184" s="57"/>
    </row>
    <row r="185" spans="1:42" s="42" customFormat="1" ht="30.6" customHeight="1">
      <c r="A185" s="152">
        <v>176</v>
      </c>
      <c r="B185" s="45" t="s">
        <v>569</v>
      </c>
      <c r="C185" s="120" t="s">
        <v>584</v>
      </c>
      <c r="D185" s="12" t="s">
        <v>585</v>
      </c>
      <c r="E185" s="12" t="s">
        <v>313</v>
      </c>
      <c r="F185" s="115">
        <v>1114697517</v>
      </c>
      <c r="G185" s="14">
        <v>1320</v>
      </c>
      <c r="H185" s="139" t="s">
        <v>586</v>
      </c>
      <c r="I185" s="28">
        <v>16400</v>
      </c>
      <c r="J185" s="28">
        <v>0</v>
      </c>
      <c r="K185" s="28">
        <v>0</v>
      </c>
      <c r="L185" s="28">
        <v>0</v>
      </c>
      <c r="M185" s="28">
        <f t="shared" si="148"/>
        <v>16400</v>
      </c>
      <c r="N185" s="17">
        <v>31</v>
      </c>
      <c r="O185" s="17">
        <v>0</v>
      </c>
      <c r="P185" s="28">
        <f t="shared" si="149"/>
        <v>16400</v>
      </c>
      <c r="Q185" s="28">
        <f t="shared" si="150"/>
        <v>0</v>
      </c>
      <c r="R185" s="28">
        <f t="shared" si="151"/>
        <v>0</v>
      </c>
      <c r="S185" s="28">
        <v>0</v>
      </c>
      <c r="T185" s="28">
        <v>0</v>
      </c>
      <c r="U185" s="28">
        <v>0</v>
      </c>
      <c r="V185" s="28">
        <f t="shared" si="139"/>
        <v>16400</v>
      </c>
      <c r="W185" s="28">
        <f t="shared" si="140"/>
        <v>15000</v>
      </c>
      <c r="X185" s="28">
        <f t="shared" si="141"/>
        <v>16400</v>
      </c>
      <c r="Y185" s="28">
        <f t="shared" si="152"/>
        <v>1800</v>
      </c>
      <c r="Z185" s="28">
        <f t="shared" si="131"/>
        <v>123</v>
      </c>
      <c r="AA185" s="38">
        <v>0</v>
      </c>
      <c r="AB185" s="28">
        <v>0</v>
      </c>
      <c r="AC185" s="28">
        <v>0</v>
      </c>
      <c r="AD185" s="28">
        <f t="shared" si="153"/>
        <v>1923</v>
      </c>
      <c r="AE185" s="28">
        <f t="shared" si="147"/>
        <v>14477</v>
      </c>
      <c r="AF185" s="34" t="s">
        <v>86</v>
      </c>
      <c r="AG185" s="47">
        <v>44233</v>
      </c>
      <c r="AH185" s="56"/>
      <c r="AI185" s="56"/>
      <c r="AJ185" s="56"/>
      <c r="AK185" s="56"/>
      <c r="AL185" s="56"/>
      <c r="AM185" s="56"/>
      <c r="AN185" s="56"/>
      <c r="AO185" s="56"/>
      <c r="AP185" s="57"/>
    </row>
    <row r="186" spans="1:42" s="42" customFormat="1" ht="30.6" customHeight="1">
      <c r="A186" s="13">
        <v>177</v>
      </c>
      <c r="B186" s="45" t="s">
        <v>569</v>
      </c>
      <c r="C186" s="12" t="s">
        <v>587</v>
      </c>
      <c r="D186" s="12" t="s">
        <v>195</v>
      </c>
      <c r="E186" s="12" t="s">
        <v>313</v>
      </c>
      <c r="F186" s="13">
        <v>1114050021</v>
      </c>
      <c r="G186" s="14">
        <v>1373</v>
      </c>
      <c r="H186" s="139" t="s">
        <v>588</v>
      </c>
      <c r="I186" s="28">
        <v>16400</v>
      </c>
      <c r="J186" s="28">
        <v>0</v>
      </c>
      <c r="K186" s="28">
        <v>0</v>
      </c>
      <c r="L186" s="28">
        <v>0</v>
      </c>
      <c r="M186" s="28">
        <f t="shared" si="148"/>
        <v>16400</v>
      </c>
      <c r="N186" s="17">
        <v>31</v>
      </c>
      <c r="O186" s="17">
        <v>0</v>
      </c>
      <c r="P186" s="28">
        <f t="shared" si="149"/>
        <v>16400</v>
      </c>
      <c r="Q186" s="28">
        <f t="shared" si="150"/>
        <v>0</v>
      </c>
      <c r="R186" s="28">
        <f t="shared" si="151"/>
        <v>0</v>
      </c>
      <c r="S186" s="28">
        <v>0</v>
      </c>
      <c r="T186" s="28">
        <v>0</v>
      </c>
      <c r="U186" s="28">
        <v>0</v>
      </c>
      <c r="V186" s="28">
        <f t="shared" si="139"/>
        <v>16400</v>
      </c>
      <c r="W186" s="28">
        <f t="shared" si="140"/>
        <v>15000</v>
      </c>
      <c r="X186" s="28">
        <f t="shared" si="141"/>
        <v>16400</v>
      </c>
      <c r="Y186" s="28">
        <f t="shared" si="152"/>
        <v>1800</v>
      </c>
      <c r="Z186" s="28">
        <f t="shared" si="131"/>
        <v>123</v>
      </c>
      <c r="AA186" s="38">
        <v>0</v>
      </c>
      <c r="AB186" s="28">
        <v>0</v>
      </c>
      <c r="AC186" s="28">
        <v>0</v>
      </c>
      <c r="AD186" s="28">
        <f t="shared" si="153"/>
        <v>1923</v>
      </c>
      <c r="AE186" s="28">
        <f t="shared" si="147"/>
        <v>14477</v>
      </c>
      <c r="AF186" s="34" t="s">
        <v>86</v>
      </c>
      <c r="AG186" s="47">
        <v>44233</v>
      </c>
      <c r="AH186" s="56"/>
      <c r="AI186" s="56"/>
      <c r="AJ186" s="56"/>
      <c r="AK186" s="56"/>
      <c r="AL186" s="56"/>
      <c r="AM186" s="56"/>
      <c r="AN186" s="56"/>
      <c r="AO186" s="56"/>
      <c r="AP186" s="57"/>
    </row>
    <row r="187" spans="1:42" s="42" customFormat="1" ht="30.6" customHeight="1">
      <c r="A187" s="152">
        <v>178</v>
      </c>
      <c r="B187" s="45" t="s">
        <v>569</v>
      </c>
      <c r="C187" s="12" t="s">
        <v>589</v>
      </c>
      <c r="D187" s="12" t="s">
        <v>590</v>
      </c>
      <c r="E187" s="12" t="s">
        <v>317</v>
      </c>
      <c r="F187" s="13">
        <v>1114782875</v>
      </c>
      <c r="G187" s="14">
        <v>1375</v>
      </c>
      <c r="H187" s="139" t="s">
        <v>591</v>
      </c>
      <c r="I187" s="28">
        <v>15492</v>
      </c>
      <c r="J187" s="28">
        <v>0</v>
      </c>
      <c r="K187" s="28">
        <v>0</v>
      </c>
      <c r="L187" s="28">
        <v>0</v>
      </c>
      <c r="M187" s="28">
        <f>I187+J187+K187+L187</f>
        <v>15492</v>
      </c>
      <c r="N187" s="17">
        <v>31</v>
      </c>
      <c r="O187" s="17">
        <v>0</v>
      </c>
      <c r="P187" s="28">
        <f t="shared" si="149"/>
        <v>15492</v>
      </c>
      <c r="Q187" s="28">
        <f t="shared" si="150"/>
        <v>0</v>
      </c>
      <c r="R187" s="28">
        <f t="shared" si="151"/>
        <v>0</v>
      </c>
      <c r="S187" s="28">
        <v>0</v>
      </c>
      <c r="T187" s="28">
        <v>0</v>
      </c>
      <c r="U187" s="28">
        <v>0</v>
      </c>
      <c r="V187" s="28">
        <f>P187+Q187+R187+S187+T187+U187</f>
        <v>15492</v>
      </c>
      <c r="W187" s="28">
        <f>IF(P187&gt;15000,15000,P187)</f>
        <v>15000</v>
      </c>
      <c r="X187" s="28">
        <f>V187</f>
        <v>15492</v>
      </c>
      <c r="Y187" s="28">
        <f t="shared" si="152"/>
        <v>1800</v>
      </c>
      <c r="Z187" s="28">
        <f>CEILING(X187*0.75%,1)</f>
        <v>117</v>
      </c>
      <c r="AA187" s="38">
        <v>0</v>
      </c>
      <c r="AB187" s="28">
        <v>0</v>
      </c>
      <c r="AC187" s="28">
        <v>0</v>
      </c>
      <c r="AD187" s="28">
        <f>+Y187+Z187+AA187+AB187+AC187</f>
        <v>1917</v>
      </c>
      <c r="AE187" s="28">
        <f>V187-AD187</f>
        <v>13575</v>
      </c>
      <c r="AF187" s="34" t="s">
        <v>86</v>
      </c>
      <c r="AG187" s="47">
        <v>44233</v>
      </c>
      <c r="AH187" s="56"/>
      <c r="AI187" s="56"/>
      <c r="AJ187" s="56"/>
      <c r="AK187" s="56"/>
      <c r="AL187" s="56"/>
      <c r="AM187" s="56"/>
      <c r="AN187" s="56"/>
      <c r="AO187" s="56"/>
      <c r="AP187" s="57"/>
    </row>
    <row r="188" spans="1:42" s="42" customFormat="1" ht="30.6" customHeight="1">
      <c r="A188" s="152">
        <v>179</v>
      </c>
      <c r="B188" s="45" t="s">
        <v>569</v>
      </c>
      <c r="C188" s="23" t="s">
        <v>575</v>
      </c>
      <c r="D188" s="23" t="s">
        <v>592</v>
      </c>
      <c r="E188" s="222" t="s">
        <v>313</v>
      </c>
      <c r="F188" s="16">
        <v>1114180377</v>
      </c>
      <c r="G188" s="14">
        <v>11509</v>
      </c>
      <c r="H188" s="33" t="s">
        <v>593</v>
      </c>
      <c r="I188" s="28">
        <v>16400</v>
      </c>
      <c r="J188" s="28">
        <v>0</v>
      </c>
      <c r="K188" s="28">
        <v>0</v>
      </c>
      <c r="L188" s="28">
        <v>0</v>
      </c>
      <c r="M188" s="28">
        <f t="shared" si="148"/>
        <v>16400</v>
      </c>
      <c r="N188" s="17">
        <v>29</v>
      </c>
      <c r="O188" s="17">
        <v>0</v>
      </c>
      <c r="P188" s="28">
        <f t="shared" si="149"/>
        <v>15342</v>
      </c>
      <c r="Q188" s="28">
        <f t="shared" si="150"/>
        <v>0</v>
      </c>
      <c r="R188" s="28">
        <f t="shared" si="151"/>
        <v>0</v>
      </c>
      <c r="S188" s="28">
        <v>0</v>
      </c>
      <c r="T188" s="28">
        <v>0</v>
      </c>
      <c r="U188" s="28">
        <v>0</v>
      </c>
      <c r="V188" s="28">
        <f t="shared" si="139"/>
        <v>15342</v>
      </c>
      <c r="W188" s="28">
        <f t="shared" si="140"/>
        <v>15000</v>
      </c>
      <c r="X188" s="28">
        <f t="shared" si="141"/>
        <v>15342</v>
      </c>
      <c r="Y188" s="28">
        <f t="shared" si="152"/>
        <v>1800</v>
      </c>
      <c r="Z188" s="28">
        <f t="shared" si="131"/>
        <v>116</v>
      </c>
      <c r="AA188" s="38">
        <v>0</v>
      </c>
      <c r="AB188" s="28">
        <v>0</v>
      </c>
      <c r="AC188" s="28">
        <v>0</v>
      </c>
      <c r="AD188" s="28">
        <f t="shared" si="153"/>
        <v>1916</v>
      </c>
      <c r="AE188" s="28">
        <f t="shared" si="147"/>
        <v>13426</v>
      </c>
      <c r="AF188" s="34" t="s">
        <v>86</v>
      </c>
      <c r="AG188" s="47">
        <v>44233</v>
      </c>
      <c r="AH188" s="56"/>
      <c r="AI188" s="64"/>
      <c r="AJ188" s="64"/>
      <c r="AK188" s="64"/>
      <c r="AL188" s="64"/>
    </row>
    <row r="189" spans="1:42" s="42" customFormat="1" ht="30.6" customHeight="1">
      <c r="A189" s="13">
        <v>180</v>
      </c>
      <c r="B189" s="45" t="s">
        <v>569</v>
      </c>
      <c r="C189" s="23" t="s">
        <v>594</v>
      </c>
      <c r="D189" s="23" t="s">
        <v>595</v>
      </c>
      <c r="E189" s="12" t="s">
        <v>313</v>
      </c>
      <c r="F189" s="145">
        <v>1115185143</v>
      </c>
      <c r="G189" s="14">
        <v>11575</v>
      </c>
      <c r="H189" s="137" t="s">
        <v>596</v>
      </c>
      <c r="I189" s="28">
        <v>16400</v>
      </c>
      <c r="J189" s="28">
        <v>0</v>
      </c>
      <c r="K189" s="28">
        <v>0</v>
      </c>
      <c r="L189" s="28">
        <v>0</v>
      </c>
      <c r="M189" s="28">
        <f t="shared" si="148"/>
        <v>16400</v>
      </c>
      <c r="N189" s="17">
        <v>0</v>
      </c>
      <c r="O189" s="17">
        <v>0</v>
      </c>
      <c r="P189" s="28">
        <f t="shared" si="149"/>
        <v>0</v>
      </c>
      <c r="Q189" s="28">
        <f t="shared" si="150"/>
        <v>0</v>
      </c>
      <c r="R189" s="28">
        <f t="shared" si="151"/>
        <v>0</v>
      </c>
      <c r="S189" s="28">
        <v>0</v>
      </c>
      <c r="T189" s="28">
        <v>0</v>
      </c>
      <c r="U189" s="28">
        <v>0</v>
      </c>
      <c r="V189" s="28">
        <f t="shared" si="139"/>
        <v>0</v>
      </c>
      <c r="W189" s="28">
        <f t="shared" si="140"/>
        <v>0</v>
      </c>
      <c r="X189" s="28">
        <f t="shared" si="141"/>
        <v>0</v>
      </c>
      <c r="Y189" s="28">
        <f t="shared" si="152"/>
        <v>0</v>
      </c>
      <c r="Z189" s="28">
        <f t="shared" si="131"/>
        <v>0</v>
      </c>
      <c r="AA189" s="38">
        <v>0</v>
      </c>
      <c r="AB189" s="28">
        <v>0</v>
      </c>
      <c r="AC189" s="28">
        <v>0</v>
      </c>
      <c r="AD189" s="28">
        <f t="shared" si="153"/>
        <v>0</v>
      </c>
      <c r="AE189" s="28">
        <f t="shared" si="147"/>
        <v>0</v>
      </c>
      <c r="AF189" s="34"/>
      <c r="AG189" s="47"/>
      <c r="AH189" s="56"/>
      <c r="AI189" s="56"/>
      <c r="AJ189" s="56"/>
      <c r="AK189" s="56"/>
      <c r="AL189" s="59"/>
      <c r="AM189" s="56"/>
      <c r="AN189" s="56"/>
      <c r="AO189" s="56"/>
      <c r="AP189" s="57"/>
    </row>
    <row r="190" spans="1:42" s="42" customFormat="1" ht="30.6" customHeight="1">
      <c r="A190" s="152">
        <v>181</v>
      </c>
      <c r="B190" s="45" t="s">
        <v>569</v>
      </c>
      <c r="C190" s="136" t="s">
        <v>597</v>
      </c>
      <c r="D190" s="136" t="s">
        <v>598</v>
      </c>
      <c r="E190" s="12" t="s">
        <v>313</v>
      </c>
      <c r="F190" s="16">
        <v>1115186649</v>
      </c>
      <c r="G190" s="14">
        <v>11579</v>
      </c>
      <c r="H190" s="137" t="s">
        <v>599</v>
      </c>
      <c r="I190" s="28">
        <v>16400</v>
      </c>
      <c r="J190" s="28">
        <v>0</v>
      </c>
      <c r="K190" s="28">
        <v>0</v>
      </c>
      <c r="L190" s="28">
        <v>0</v>
      </c>
      <c r="M190" s="28">
        <f t="shared" si="148"/>
        <v>16400</v>
      </c>
      <c r="N190" s="17">
        <v>31</v>
      </c>
      <c r="O190" s="17">
        <v>0</v>
      </c>
      <c r="P190" s="28">
        <f t="shared" si="149"/>
        <v>16400</v>
      </c>
      <c r="Q190" s="28">
        <f t="shared" si="150"/>
        <v>0</v>
      </c>
      <c r="R190" s="28">
        <f t="shared" si="151"/>
        <v>0</v>
      </c>
      <c r="S190" s="28">
        <v>0</v>
      </c>
      <c r="T190" s="28">
        <v>0</v>
      </c>
      <c r="U190" s="28">
        <v>0</v>
      </c>
      <c r="V190" s="28">
        <f t="shared" si="139"/>
        <v>16400</v>
      </c>
      <c r="W190" s="28">
        <f t="shared" si="140"/>
        <v>15000</v>
      </c>
      <c r="X190" s="28">
        <f t="shared" si="141"/>
        <v>16400</v>
      </c>
      <c r="Y190" s="28">
        <f t="shared" si="152"/>
        <v>1800</v>
      </c>
      <c r="Z190" s="28">
        <f t="shared" si="131"/>
        <v>123</v>
      </c>
      <c r="AA190" s="38">
        <v>0</v>
      </c>
      <c r="AB190" s="28">
        <v>0</v>
      </c>
      <c r="AC190" s="28">
        <v>0</v>
      </c>
      <c r="AD190" s="28">
        <f t="shared" si="153"/>
        <v>1923</v>
      </c>
      <c r="AE190" s="28">
        <f t="shared" si="147"/>
        <v>14477</v>
      </c>
      <c r="AF190" s="34" t="s">
        <v>86</v>
      </c>
      <c r="AG190" s="47">
        <v>44233</v>
      </c>
      <c r="AH190" s="56"/>
      <c r="AI190" s="56"/>
      <c r="AJ190" s="56"/>
      <c r="AK190" s="56"/>
      <c r="AL190" s="59"/>
      <c r="AM190" s="56"/>
      <c r="AN190" s="56"/>
      <c r="AO190" s="56"/>
      <c r="AP190" s="57"/>
    </row>
    <row r="191" spans="1:42" s="42" customFormat="1" ht="30.6" customHeight="1">
      <c r="A191" s="152">
        <v>182</v>
      </c>
      <c r="B191" s="45" t="s">
        <v>569</v>
      </c>
      <c r="C191" s="12" t="s">
        <v>99</v>
      </c>
      <c r="D191" s="12" t="s">
        <v>600</v>
      </c>
      <c r="E191" s="12" t="s">
        <v>313</v>
      </c>
      <c r="F191" s="115">
        <v>1114517336</v>
      </c>
      <c r="G191" s="14">
        <v>1211</v>
      </c>
      <c r="H191" s="139" t="s">
        <v>601</v>
      </c>
      <c r="I191" s="28">
        <v>16400</v>
      </c>
      <c r="J191" s="28">
        <v>0</v>
      </c>
      <c r="K191" s="28">
        <v>0</v>
      </c>
      <c r="L191" s="28">
        <v>0</v>
      </c>
      <c r="M191" s="28">
        <f>I191+J191+K191+L191</f>
        <v>16400</v>
      </c>
      <c r="N191" s="17">
        <v>23</v>
      </c>
      <c r="O191" s="17">
        <v>0</v>
      </c>
      <c r="P191" s="28">
        <f t="shared" si="149"/>
        <v>12168</v>
      </c>
      <c r="Q191" s="28">
        <f t="shared" si="150"/>
        <v>0</v>
      </c>
      <c r="R191" s="28">
        <f t="shared" si="151"/>
        <v>0</v>
      </c>
      <c r="S191" s="28">
        <v>0</v>
      </c>
      <c r="T191" s="28">
        <v>0</v>
      </c>
      <c r="U191" s="28">
        <v>0</v>
      </c>
      <c r="V191" s="28">
        <f>P191+Q191+R191+S191+T191+U191</f>
        <v>12168</v>
      </c>
      <c r="W191" s="28">
        <f>IF(P191&gt;15000,15000,P191)</f>
        <v>12168</v>
      </c>
      <c r="X191" s="28">
        <f>V191</f>
        <v>12168</v>
      </c>
      <c r="Y191" s="28">
        <f t="shared" si="152"/>
        <v>1460</v>
      </c>
      <c r="Z191" s="28">
        <f>CEILING(X191*0.75%,1)</f>
        <v>92</v>
      </c>
      <c r="AA191" s="38">
        <v>0</v>
      </c>
      <c r="AB191" s="28">
        <v>0</v>
      </c>
      <c r="AC191" s="28">
        <v>0</v>
      </c>
      <c r="AD191" s="28">
        <f>+Y191+Z191+AA191+AB191+AC191</f>
        <v>1552</v>
      </c>
      <c r="AE191" s="28">
        <f>V191-AD191</f>
        <v>10616</v>
      </c>
      <c r="AF191" s="34" t="s">
        <v>86</v>
      </c>
      <c r="AG191" s="47">
        <v>44233</v>
      </c>
      <c r="AH191" s="56"/>
      <c r="AI191" s="56"/>
      <c r="AJ191" s="56"/>
      <c r="AK191" s="56"/>
      <c r="AL191" s="56"/>
      <c r="AM191" s="56"/>
      <c r="AN191" s="56"/>
      <c r="AO191" s="56"/>
      <c r="AP191" s="57"/>
    </row>
    <row r="192" spans="1:42" s="42" customFormat="1" ht="30.6" customHeight="1">
      <c r="A192" s="13">
        <v>183</v>
      </c>
      <c r="B192" s="45" t="s">
        <v>569</v>
      </c>
      <c r="C192" s="23" t="s">
        <v>602</v>
      </c>
      <c r="D192" s="61" t="s">
        <v>603</v>
      </c>
      <c r="E192" s="12" t="s">
        <v>313</v>
      </c>
      <c r="F192" s="16">
        <v>1115210745</v>
      </c>
      <c r="G192" s="14">
        <v>11592</v>
      </c>
      <c r="H192" s="114" t="s">
        <v>604</v>
      </c>
      <c r="I192" s="28">
        <v>16400</v>
      </c>
      <c r="J192" s="28">
        <v>0</v>
      </c>
      <c r="K192" s="28">
        <v>0</v>
      </c>
      <c r="L192" s="28">
        <v>0</v>
      </c>
      <c r="M192" s="28">
        <f>I192+J192+K192+L192</f>
        <v>16400</v>
      </c>
      <c r="N192" s="17">
        <v>31</v>
      </c>
      <c r="O192" s="17">
        <v>0</v>
      </c>
      <c r="P192" s="28">
        <f t="shared" si="149"/>
        <v>16400</v>
      </c>
      <c r="Q192" s="28">
        <f t="shared" si="150"/>
        <v>0</v>
      </c>
      <c r="R192" s="28">
        <f t="shared" si="151"/>
        <v>0</v>
      </c>
      <c r="S192" s="28">
        <v>0</v>
      </c>
      <c r="T192" s="28">
        <v>0</v>
      </c>
      <c r="U192" s="28">
        <v>0</v>
      </c>
      <c r="V192" s="28">
        <f>P192+Q192+R192+S192+T192+U192</f>
        <v>16400</v>
      </c>
      <c r="W192" s="28">
        <f>IF(P192&gt;15000,15000,P192)</f>
        <v>15000</v>
      </c>
      <c r="X192" s="28">
        <f>V192</f>
        <v>16400</v>
      </c>
      <c r="Y192" s="28">
        <f t="shared" si="152"/>
        <v>1800</v>
      </c>
      <c r="Z192" s="28">
        <f t="shared" si="131"/>
        <v>123</v>
      </c>
      <c r="AA192" s="38">
        <v>0</v>
      </c>
      <c r="AB192" s="28">
        <v>0</v>
      </c>
      <c r="AC192" s="28">
        <v>0</v>
      </c>
      <c r="AD192" s="28">
        <f t="shared" si="153"/>
        <v>1923</v>
      </c>
      <c r="AE192" s="28">
        <f t="shared" si="147"/>
        <v>14477</v>
      </c>
      <c r="AF192" s="34" t="s">
        <v>86</v>
      </c>
      <c r="AG192" s="47">
        <v>44233</v>
      </c>
      <c r="AH192" s="56"/>
      <c r="AI192" s="56"/>
      <c r="AJ192" s="56"/>
      <c r="AK192" s="56"/>
      <c r="AL192" s="56"/>
      <c r="AM192" s="56"/>
      <c r="AN192" s="56"/>
      <c r="AO192" s="56"/>
      <c r="AP192" s="57"/>
    </row>
    <row r="193" spans="1:42" s="42" customFormat="1" ht="30.6" customHeight="1">
      <c r="A193" s="152">
        <v>184</v>
      </c>
      <c r="B193" s="45" t="s">
        <v>569</v>
      </c>
      <c r="C193" s="12" t="s">
        <v>605</v>
      </c>
      <c r="D193" s="12" t="s">
        <v>606</v>
      </c>
      <c r="E193" s="12" t="s">
        <v>313</v>
      </c>
      <c r="F193" s="13">
        <v>1114729640</v>
      </c>
      <c r="G193" s="14">
        <v>1334</v>
      </c>
      <c r="H193" s="139" t="s">
        <v>607</v>
      </c>
      <c r="I193" s="28">
        <v>16400</v>
      </c>
      <c r="J193" s="28">
        <v>0</v>
      </c>
      <c r="K193" s="28">
        <v>0</v>
      </c>
      <c r="L193" s="28">
        <v>0</v>
      </c>
      <c r="M193" s="28">
        <f>I193+J193+K193+L193</f>
        <v>16400</v>
      </c>
      <c r="N193" s="17">
        <v>31</v>
      </c>
      <c r="O193" s="17">
        <v>0</v>
      </c>
      <c r="P193" s="28">
        <f t="shared" si="149"/>
        <v>16400</v>
      </c>
      <c r="Q193" s="28">
        <f t="shared" si="150"/>
        <v>0</v>
      </c>
      <c r="R193" s="28">
        <f t="shared" si="151"/>
        <v>0</v>
      </c>
      <c r="S193" s="28">
        <v>0</v>
      </c>
      <c r="T193" s="28">
        <v>0</v>
      </c>
      <c r="U193" s="28">
        <v>0</v>
      </c>
      <c r="V193" s="28">
        <f>P193+Q193+R193+S193+T193+U193</f>
        <v>16400</v>
      </c>
      <c r="W193" s="28">
        <f>IF(P193&gt;15000,15000,P193)</f>
        <v>15000</v>
      </c>
      <c r="X193" s="28">
        <f>V193</f>
        <v>16400</v>
      </c>
      <c r="Y193" s="28">
        <f t="shared" si="152"/>
        <v>1800</v>
      </c>
      <c r="Z193" s="28">
        <f t="shared" si="131"/>
        <v>123</v>
      </c>
      <c r="AA193" s="38">
        <v>0</v>
      </c>
      <c r="AB193" s="28">
        <v>0</v>
      </c>
      <c r="AC193" s="28">
        <v>0</v>
      </c>
      <c r="AD193" s="28">
        <f t="shared" si="153"/>
        <v>1923</v>
      </c>
      <c r="AE193" s="28">
        <f t="shared" si="147"/>
        <v>14477</v>
      </c>
      <c r="AF193" s="34" t="s">
        <v>86</v>
      </c>
      <c r="AG193" s="47">
        <v>44233</v>
      </c>
      <c r="AH193" s="56"/>
      <c r="AI193" s="56"/>
      <c r="AJ193" s="56"/>
      <c r="AK193" s="56"/>
      <c r="AL193" s="59"/>
      <c r="AM193" s="56"/>
      <c r="AN193" s="56"/>
      <c r="AO193" s="56"/>
      <c r="AP193" s="57"/>
    </row>
    <row r="194" spans="1:42" s="42" customFormat="1" ht="30.6" customHeight="1">
      <c r="A194" s="152">
        <v>185</v>
      </c>
      <c r="B194" s="45" t="s">
        <v>569</v>
      </c>
      <c r="C194" s="23" t="s">
        <v>608</v>
      </c>
      <c r="D194" s="23" t="s">
        <v>609</v>
      </c>
      <c r="E194" s="12" t="s">
        <v>313</v>
      </c>
      <c r="F194" s="13">
        <v>1115290989</v>
      </c>
      <c r="G194" s="14">
        <v>11634</v>
      </c>
      <c r="H194" s="114" t="s">
        <v>610</v>
      </c>
      <c r="I194" s="28">
        <v>16400</v>
      </c>
      <c r="J194" s="28">
        <v>0</v>
      </c>
      <c r="K194" s="28">
        <v>0</v>
      </c>
      <c r="L194" s="28">
        <v>0</v>
      </c>
      <c r="M194" s="28">
        <f>I194+J194+K194+L194</f>
        <v>16400</v>
      </c>
      <c r="N194" s="17">
        <v>31</v>
      </c>
      <c r="O194" s="17">
        <v>0</v>
      </c>
      <c r="P194" s="28">
        <f t="shared" si="149"/>
        <v>16400</v>
      </c>
      <c r="Q194" s="28">
        <f t="shared" si="150"/>
        <v>0</v>
      </c>
      <c r="R194" s="28">
        <f t="shared" si="151"/>
        <v>0</v>
      </c>
      <c r="S194" s="28">
        <v>0</v>
      </c>
      <c r="T194" s="28">
        <v>0</v>
      </c>
      <c r="U194" s="28">
        <v>0</v>
      </c>
      <c r="V194" s="28">
        <f>P194+Q194+R194+S194+T194+U194</f>
        <v>16400</v>
      </c>
      <c r="W194" s="28">
        <f>IF(P194&gt;15000,15000,P194)</f>
        <v>15000</v>
      </c>
      <c r="X194" s="28">
        <f>V194</f>
        <v>16400</v>
      </c>
      <c r="Y194" s="28">
        <f t="shared" si="152"/>
        <v>1800</v>
      </c>
      <c r="Z194" s="28">
        <f t="shared" si="131"/>
        <v>123</v>
      </c>
      <c r="AA194" s="38">
        <v>0</v>
      </c>
      <c r="AB194" s="28">
        <v>0</v>
      </c>
      <c r="AC194" s="28">
        <v>0</v>
      </c>
      <c r="AD194" s="28">
        <f t="shared" si="153"/>
        <v>1923</v>
      </c>
      <c r="AE194" s="28">
        <f t="shared" si="147"/>
        <v>14477</v>
      </c>
      <c r="AF194" s="34" t="s">
        <v>86</v>
      </c>
      <c r="AG194" s="47">
        <v>44233</v>
      </c>
      <c r="AH194" s="56"/>
      <c r="AI194" s="56"/>
      <c r="AJ194" s="56"/>
      <c r="AK194" s="56"/>
      <c r="AL194" s="59"/>
      <c r="AM194" s="56"/>
      <c r="AN194" s="56"/>
      <c r="AO194" s="56"/>
      <c r="AP194" s="57"/>
    </row>
    <row r="195" spans="1:42" s="42" customFormat="1" ht="30.6" customHeight="1">
      <c r="A195" s="13">
        <v>186</v>
      </c>
      <c r="B195" s="45" t="s">
        <v>569</v>
      </c>
      <c r="C195" s="23" t="s">
        <v>611</v>
      </c>
      <c r="D195" s="23" t="s">
        <v>612</v>
      </c>
      <c r="E195" s="12" t="s">
        <v>317</v>
      </c>
      <c r="F195" s="13">
        <v>1113683668</v>
      </c>
      <c r="G195" s="14">
        <v>11696</v>
      </c>
      <c r="H195" s="126" t="s">
        <v>613</v>
      </c>
      <c r="I195" s="28">
        <v>15492</v>
      </c>
      <c r="J195" s="28">
        <v>0</v>
      </c>
      <c r="K195" s="28">
        <v>0</v>
      </c>
      <c r="L195" s="28">
        <v>0</v>
      </c>
      <c r="M195" s="28">
        <f>I195+J195+K195+L195</f>
        <v>15492</v>
      </c>
      <c r="N195" s="17">
        <v>31</v>
      </c>
      <c r="O195" s="17">
        <v>0</v>
      </c>
      <c r="P195" s="28">
        <f t="shared" si="149"/>
        <v>15492</v>
      </c>
      <c r="Q195" s="28">
        <f t="shared" si="150"/>
        <v>0</v>
      </c>
      <c r="R195" s="28">
        <f t="shared" si="151"/>
        <v>0</v>
      </c>
      <c r="S195" s="28">
        <v>0</v>
      </c>
      <c r="T195" s="28">
        <v>0</v>
      </c>
      <c r="U195" s="28">
        <v>0</v>
      </c>
      <c r="V195" s="28">
        <f>P195+Q195+R195+S195+T195+U195</f>
        <v>15492</v>
      </c>
      <c r="W195" s="28">
        <f>IF(P195&gt;15000,15000,P195)</f>
        <v>15000</v>
      </c>
      <c r="X195" s="28">
        <f>V195</f>
        <v>15492</v>
      </c>
      <c r="Y195" s="28">
        <f t="shared" si="152"/>
        <v>1800</v>
      </c>
      <c r="Z195" s="28">
        <f t="shared" si="131"/>
        <v>117</v>
      </c>
      <c r="AA195" s="38">
        <v>0</v>
      </c>
      <c r="AB195" s="28">
        <v>0</v>
      </c>
      <c r="AC195" s="28">
        <v>0</v>
      </c>
      <c r="AD195" s="28">
        <f t="shared" si="153"/>
        <v>1917</v>
      </c>
      <c r="AE195" s="28">
        <f t="shared" si="147"/>
        <v>13575</v>
      </c>
      <c r="AF195" s="34" t="s">
        <v>86</v>
      </c>
      <c r="AG195" s="47">
        <v>44233</v>
      </c>
      <c r="AH195" s="56"/>
      <c r="AI195" s="56"/>
      <c r="AJ195" s="56"/>
      <c r="AK195" s="56"/>
      <c r="AL195" s="59"/>
      <c r="AM195" s="56"/>
      <c r="AN195" s="56"/>
      <c r="AO195" s="56"/>
      <c r="AP195" s="57"/>
    </row>
    <row r="196" spans="1:42" s="42" customFormat="1" ht="30.6" customHeight="1">
      <c r="A196" s="152">
        <v>187</v>
      </c>
      <c r="B196" s="45" t="s">
        <v>569</v>
      </c>
      <c r="C196" s="23" t="s">
        <v>614</v>
      </c>
      <c r="D196" s="23" t="s">
        <v>615</v>
      </c>
      <c r="E196" s="12" t="s">
        <v>313</v>
      </c>
      <c r="F196" s="13">
        <v>1114887024</v>
      </c>
      <c r="G196" s="14">
        <v>11780</v>
      </c>
      <c r="H196" s="114" t="s">
        <v>616</v>
      </c>
      <c r="I196" s="28">
        <v>16400</v>
      </c>
      <c r="J196" s="28">
        <v>0</v>
      </c>
      <c r="K196" s="28">
        <v>0</v>
      </c>
      <c r="L196" s="28">
        <v>0</v>
      </c>
      <c r="M196" s="28">
        <f t="shared" ref="M196:M199" si="154">I196+J196+K196+L196</f>
        <v>16400</v>
      </c>
      <c r="N196" s="17">
        <v>31</v>
      </c>
      <c r="O196" s="17">
        <v>0</v>
      </c>
      <c r="P196" s="28">
        <f t="shared" si="149"/>
        <v>16400</v>
      </c>
      <c r="Q196" s="28">
        <f t="shared" si="150"/>
        <v>0</v>
      </c>
      <c r="R196" s="28">
        <f t="shared" si="151"/>
        <v>0</v>
      </c>
      <c r="S196" s="28">
        <v>0</v>
      </c>
      <c r="T196" s="28">
        <v>0</v>
      </c>
      <c r="U196" s="28">
        <v>0</v>
      </c>
      <c r="V196" s="28">
        <f t="shared" ref="V196:V199" si="155">P196+Q196+R196+S196+T196+U196</f>
        <v>16400</v>
      </c>
      <c r="W196" s="28">
        <f t="shared" ref="W196:W199" si="156">IF(P196&gt;15000,15000,P196)</f>
        <v>15000</v>
      </c>
      <c r="X196" s="28">
        <f t="shared" ref="X196:X199" si="157">V196</f>
        <v>16400</v>
      </c>
      <c r="Y196" s="28">
        <f t="shared" si="152"/>
        <v>1800</v>
      </c>
      <c r="Z196" s="28">
        <f t="shared" si="131"/>
        <v>123</v>
      </c>
      <c r="AA196" s="38">
        <v>0</v>
      </c>
      <c r="AB196" s="28">
        <v>0</v>
      </c>
      <c r="AC196" s="28">
        <v>0</v>
      </c>
      <c r="AD196" s="28">
        <f t="shared" si="153"/>
        <v>1923</v>
      </c>
      <c r="AE196" s="28">
        <f t="shared" si="147"/>
        <v>14477</v>
      </c>
      <c r="AF196" s="34" t="s">
        <v>86</v>
      </c>
      <c r="AG196" s="47">
        <v>44233</v>
      </c>
      <c r="AH196" s="56"/>
      <c r="AI196" s="56"/>
      <c r="AJ196" s="56"/>
      <c r="AK196" s="56"/>
      <c r="AL196" s="59"/>
      <c r="AM196" s="56"/>
      <c r="AN196" s="56"/>
      <c r="AO196" s="56"/>
      <c r="AP196" s="57"/>
    </row>
    <row r="197" spans="1:42" s="42" customFormat="1" ht="30.6" customHeight="1">
      <c r="A197" s="152">
        <v>188</v>
      </c>
      <c r="B197" s="45" t="s">
        <v>569</v>
      </c>
      <c r="C197" s="23" t="s">
        <v>429</v>
      </c>
      <c r="D197" s="23" t="s">
        <v>617</v>
      </c>
      <c r="E197" s="12" t="s">
        <v>317</v>
      </c>
      <c r="F197" s="13">
        <v>1114938239</v>
      </c>
      <c r="G197" s="14">
        <v>11779</v>
      </c>
      <c r="H197" s="114" t="s">
        <v>618</v>
      </c>
      <c r="I197" s="28">
        <v>15492</v>
      </c>
      <c r="J197" s="28">
        <v>0</v>
      </c>
      <c r="K197" s="28">
        <v>0</v>
      </c>
      <c r="L197" s="28">
        <v>0</v>
      </c>
      <c r="M197" s="28">
        <f t="shared" si="154"/>
        <v>15492</v>
      </c>
      <c r="N197" s="17">
        <v>31</v>
      </c>
      <c r="O197" s="17">
        <v>0</v>
      </c>
      <c r="P197" s="28">
        <f t="shared" si="149"/>
        <v>15492</v>
      </c>
      <c r="Q197" s="28">
        <f t="shared" si="150"/>
        <v>0</v>
      </c>
      <c r="R197" s="28">
        <f t="shared" si="151"/>
        <v>0</v>
      </c>
      <c r="S197" s="28">
        <v>0</v>
      </c>
      <c r="T197" s="28">
        <v>0</v>
      </c>
      <c r="U197" s="28">
        <v>0</v>
      </c>
      <c r="V197" s="28">
        <f t="shared" si="155"/>
        <v>15492</v>
      </c>
      <c r="W197" s="28">
        <f t="shared" si="156"/>
        <v>15000</v>
      </c>
      <c r="X197" s="28">
        <f t="shared" si="157"/>
        <v>15492</v>
      </c>
      <c r="Y197" s="28">
        <f t="shared" si="152"/>
        <v>1800</v>
      </c>
      <c r="Z197" s="28">
        <f t="shared" si="131"/>
        <v>117</v>
      </c>
      <c r="AA197" s="38">
        <v>0</v>
      </c>
      <c r="AB197" s="28">
        <v>0</v>
      </c>
      <c r="AC197" s="28">
        <v>0</v>
      </c>
      <c r="AD197" s="28">
        <f t="shared" si="153"/>
        <v>1917</v>
      </c>
      <c r="AE197" s="28">
        <f t="shared" si="147"/>
        <v>13575</v>
      </c>
      <c r="AF197" s="34" t="s">
        <v>86</v>
      </c>
      <c r="AG197" s="47">
        <v>44233</v>
      </c>
      <c r="AH197" s="56"/>
      <c r="AI197" s="56"/>
      <c r="AJ197" s="56"/>
      <c r="AK197" s="56"/>
      <c r="AL197" s="59"/>
      <c r="AM197" s="56"/>
      <c r="AN197" s="56"/>
      <c r="AO197" s="56"/>
      <c r="AP197" s="57"/>
    </row>
    <row r="198" spans="1:42" s="42" customFormat="1" ht="30.6" customHeight="1">
      <c r="A198" s="13">
        <v>189</v>
      </c>
      <c r="B198" s="45" t="s">
        <v>569</v>
      </c>
      <c r="C198" s="23" t="s">
        <v>197</v>
      </c>
      <c r="D198" s="23" t="s">
        <v>575</v>
      </c>
      <c r="E198" s="12" t="s">
        <v>313</v>
      </c>
      <c r="F198" s="13">
        <v>1115531676</v>
      </c>
      <c r="G198" s="14">
        <v>11777</v>
      </c>
      <c r="H198" s="114" t="s">
        <v>619</v>
      </c>
      <c r="I198" s="28">
        <v>16400</v>
      </c>
      <c r="J198" s="28">
        <v>0</v>
      </c>
      <c r="K198" s="28">
        <v>0</v>
      </c>
      <c r="L198" s="28">
        <v>0</v>
      </c>
      <c r="M198" s="28">
        <f t="shared" si="154"/>
        <v>16400</v>
      </c>
      <c r="N198" s="17">
        <v>18</v>
      </c>
      <c r="O198" s="17">
        <v>0</v>
      </c>
      <c r="P198" s="28">
        <f t="shared" si="149"/>
        <v>9523</v>
      </c>
      <c r="Q198" s="28">
        <f t="shared" si="150"/>
        <v>0</v>
      </c>
      <c r="R198" s="28">
        <f t="shared" si="151"/>
        <v>0</v>
      </c>
      <c r="S198" s="28">
        <v>0</v>
      </c>
      <c r="T198" s="28">
        <v>0</v>
      </c>
      <c r="U198" s="28">
        <v>0</v>
      </c>
      <c r="V198" s="28">
        <f t="shared" si="155"/>
        <v>9523</v>
      </c>
      <c r="W198" s="28">
        <f t="shared" si="156"/>
        <v>9523</v>
      </c>
      <c r="X198" s="28">
        <f t="shared" si="157"/>
        <v>9523</v>
      </c>
      <c r="Y198" s="28">
        <f t="shared" si="152"/>
        <v>1143</v>
      </c>
      <c r="Z198" s="28">
        <f t="shared" si="131"/>
        <v>72</v>
      </c>
      <c r="AA198" s="38">
        <v>0</v>
      </c>
      <c r="AB198" s="28">
        <v>0</v>
      </c>
      <c r="AC198" s="28">
        <v>0</v>
      </c>
      <c r="AD198" s="28">
        <f t="shared" si="153"/>
        <v>1215</v>
      </c>
      <c r="AE198" s="28">
        <f t="shared" si="147"/>
        <v>8308</v>
      </c>
      <c r="AF198" s="34" t="s">
        <v>86</v>
      </c>
      <c r="AG198" s="47">
        <v>44233</v>
      </c>
      <c r="AH198" s="56"/>
      <c r="AI198" s="56"/>
      <c r="AJ198" s="56"/>
      <c r="AK198" s="56"/>
      <c r="AL198" s="59"/>
      <c r="AM198" s="56"/>
      <c r="AN198" s="56"/>
      <c r="AO198" s="56"/>
      <c r="AP198" s="57"/>
    </row>
    <row r="199" spans="1:42" s="42" customFormat="1" ht="30.6" customHeight="1">
      <c r="A199" s="152">
        <v>190</v>
      </c>
      <c r="B199" s="45" t="s">
        <v>569</v>
      </c>
      <c r="C199" s="23" t="s">
        <v>620</v>
      </c>
      <c r="D199" s="23" t="s">
        <v>621</v>
      </c>
      <c r="E199" s="12" t="s">
        <v>317</v>
      </c>
      <c r="F199" s="13">
        <v>1115673168</v>
      </c>
      <c r="G199" s="14">
        <v>11856</v>
      </c>
      <c r="H199" s="126" t="s">
        <v>622</v>
      </c>
      <c r="I199" s="28">
        <v>15492</v>
      </c>
      <c r="J199" s="28">
        <v>0</v>
      </c>
      <c r="K199" s="28">
        <v>0</v>
      </c>
      <c r="L199" s="28">
        <v>0</v>
      </c>
      <c r="M199" s="28">
        <f t="shared" si="154"/>
        <v>15492</v>
      </c>
      <c r="N199" s="17">
        <v>10</v>
      </c>
      <c r="O199" s="17">
        <v>0</v>
      </c>
      <c r="P199" s="28">
        <f t="shared" si="149"/>
        <v>4997</v>
      </c>
      <c r="Q199" s="28">
        <f t="shared" si="150"/>
        <v>0</v>
      </c>
      <c r="R199" s="28">
        <f t="shared" si="151"/>
        <v>0</v>
      </c>
      <c r="S199" s="28">
        <v>0</v>
      </c>
      <c r="T199" s="28">
        <v>0</v>
      </c>
      <c r="U199" s="28">
        <v>0</v>
      </c>
      <c r="V199" s="28">
        <f t="shared" si="155"/>
        <v>4997</v>
      </c>
      <c r="W199" s="28">
        <f t="shared" si="156"/>
        <v>4997</v>
      </c>
      <c r="X199" s="28">
        <f t="shared" si="157"/>
        <v>4997</v>
      </c>
      <c r="Y199" s="28">
        <f t="shared" si="152"/>
        <v>600</v>
      </c>
      <c r="Z199" s="28">
        <f t="shared" si="131"/>
        <v>38</v>
      </c>
      <c r="AA199" s="38">
        <v>0</v>
      </c>
      <c r="AB199" s="28">
        <v>0</v>
      </c>
      <c r="AC199" s="28">
        <v>0</v>
      </c>
      <c r="AD199" s="28">
        <f t="shared" si="153"/>
        <v>638</v>
      </c>
      <c r="AE199" s="28">
        <f t="shared" si="147"/>
        <v>4359</v>
      </c>
      <c r="AF199" s="34" t="s">
        <v>86</v>
      </c>
      <c r="AG199" s="47">
        <v>44233</v>
      </c>
      <c r="AH199" s="56"/>
      <c r="AI199" s="56"/>
      <c r="AJ199" s="56"/>
      <c r="AK199" s="56"/>
      <c r="AL199" s="59"/>
      <c r="AM199" s="56"/>
      <c r="AN199" s="56"/>
      <c r="AO199" s="56"/>
      <c r="AP199" s="57"/>
    </row>
    <row r="200" spans="1:42" s="153" customFormat="1" ht="30.6" customHeight="1">
      <c r="A200" s="152">
        <v>191</v>
      </c>
      <c r="B200" s="45" t="s">
        <v>569</v>
      </c>
      <c r="C200" s="23" t="s">
        <v>623</v>
      </c>
      <c r="D200" s="23" t="s">
        <v>624</v>
      </c>
      <c r="E200" s="23" t="s">
        <v>313</v>
      </c>
      <c r="F200" s="178">
        <v>1115656871</v>
      </c>
      <c r="G200" s="45">
        <v>11852</v>
      </c>
      <c r="H200" s="160" t="s">
        <v>625</v>
      </c>
      <c r="I200" s="28">
        <v>16400</v>
      </c>
      <c r="J200" s="28">
        <v>0</v>
      </c>
      <c r="K200" s="28">
        <v>0</v>
      </c>
      <c r="L200" s="28">
        <v>0</v>
      </c>
      <c r="M200" s="28">
        <f>I200+J200+K200+L200</f>
        <v>16400</v>
      </c>
      <c r="N200" s="17">
        <v>31</v>
      </c>
      <c r="O200" s="17">
        <v>0</v>
      </c>
      <c r="P200" s="28">
        <f t="shared" si="149"/>
        <v>16400</v>
      </c>
      <c r="Q200" s="28">
        <f t="shared" si="150"/>
        <v>0</v>
      </c>
      <c r="R200" s="28">
        <f t="shared" si="151"/>
        <v>0</v>
      </c>
      <c r="S200" s="28">
        <v>0</v>
      </c>
      <c r="T200" s="28">
        <v>0</v>
      </c>
      <c r="U200" s="28">
        <v>0</v>
      </c>
      <c r="V200" s="28">
        <f>P200+Q200+R200+S200+T200+U200</f>
        <v>16400</v>
      </c>
      <c r="W200" s="28">
        <f>IF(P200&gt;15000,15000,P200)</f>
        <v>15000</v>
      </c>
      <c r="X200" s="28">
        <f>V200</f>
        <v>16400</v>
      </c>
      <c r="Y200" s="28">
        <f t="shared" si="152"/>
        <v>1800</v>
      </c>
      <c r="Z200" s="28">
        <f>CEILING(X200*0.75%,1)</f>
        <v>123</v>
      </c>
      <c r="AA200" s="38">
        <v>0</v>
      </c>
      <c r="AB200" s="28">
        <v>0</v>
      </c>
      <c r="AC200" s="28">
        <v>0</v>
      </c>
      <c r="AD200" s="28">
        <f>+Y200+Z200+AA200+AB200+AC200</f>
        <v>1923</v>
      </c>
      <c r="AE200" s="28">
        <f>V200-AD200</f>
        <v>14477</v>
      </c>
      <c r="AF200" s="34" t="s">
        <v>86</v>
      </c>
      <c r="AG200" s="47">
        <v>44233</v>
      </c>
      <c r="AH200" s="56"/>
      <c r="AI200" s="65"/>
      <c r="AJ200" s="65"/>
      <c r="AK200" s="65"/>
      <c r="AL200" s="161"/>
      <c r="AM200" s="65"/>
      <c r="AN200" s="65"/>
      <c r="AO200" s="65"/>
      <c r="AP200" s="162"/>
    </row>
    <row r="201" spans="1:42" s="42" customFormat="1" ht="30.6" customHeight="1">
      <c r="A201" s="13">
        <v>192</v>
      </c>
      <c r="B201" s="45" t="s">
        <v>569</v>
      </c>
      <c r="C201" s="136" t="s">
        <v>626</v>
      </c>
      <c r="D201" s="136" t="s">
        <v>627</v>
      </c>
      <c r="E201" s="12" t="s">
        <v>317</v>
      </c>
      <c r="F201" s="113">
        <v>1115695137</v>
      </c>
      <c r="G201" s="152">
        <v>11869</v>
      </c>
      <c r="H201" s="148" t="s">
        <v>628</v>
      </c>
      <c r="I201" s="28">
        <v>15492</v>
      </c>
      <c r="J201" s="28">
        <v>0</v>
      </c>
      <c r="K201" s="28">
        <v>0</v>
      </c>
      <c r="L201" s="28">
        <v>0</v>
      </c>
      <c r="M201" s="28">
        <f t="shared" ref="M201:M203" si="158">I201+J201+K201+L201</f>
        <v>15492</v>
      </c>
      <c r="N201" s="17">
        <v>0</v>
      </c>
      <c r="O201" s="17">
        <v>0</v>
      </c>
      <c r="P201" s="28">
        <f t="shared" si="149"/>
        <v>0</v>
      </c>
      <c r="Q201" s="28">
        <f t="shared" si="150"/>
        <v>0</v>
      </c>
      <c r="R201" s="28">
        <f t="shared" si="151"/>
        <v>0</v>
      </c>
      <c r="S201" s="28">
        <v>0</v>
      </c>
      <c r="T201" s="28">
        <v>0</v>
      </c>
      <c r="U201" s="28">
        <v>0</v>
      </c>
      <c r="V201" s="28">
        <f t="shared" ref="V201:V203" si="159">P201+Q201+R201+S201+T201+U201</f>
        <v>0</v>
      </c>
      <c r="W201" s="28">
        <f t="shared" ref="W201:W203" si="160">IF(P201&gt;15000,15000,P201)</f>
        <v>0</v>
      </c>
      <c r="X201" s="28">
        <f t="shared" ref="X201:X203" si="161">V201</f>
        <v>0</v>
      </c>
      <c r="Y201" s="28">
        <f t="shared" si="152"/>
        <v>0</v>
      </c>
      <c r="Z201" s="28">
        <f t="shared" ref="Z201:Z207" si="162">CEILING(X201*0.75%,1)</f>
        <v>0</v>
      </c>
      <c r="AA201" s="38">
        <v>0</v>
      </c>
      <c r="AB201" s="28">
        <v>0</v>
      </c>
      <c r="AC201" s="28">
        <v>0</v>
      </c>
      <c r="AD201" s="28">
        <f t="shared" ref="AD201:AD203" si="163">+Y201+Z201+AA201+AB201+AC201</f>
        <v>0</v>
      </c>
      <c r="AE201" s="28">
        <f t="shared" ref="AE201:AE203" si="164">V201-AD201</f>
        <v>0</v>
      </c>
      <c r="AF201" s="34"/>
      <c r="AG201" s="47"/>
      <c r="AH201" s="56"/>
      <c r="AI201" s="56"/>
      <c r="AJ201" s="56"/>
      <c r="AK201" s="56"/>
      <c r="AL201" s="59"/>
      <c r="AM201" s="56"/>
      <c r="AN201" s="56"/>
      <c r="AO201" s="56"/>
      <c r="AP201" s="57"/>
    </row>
    <row r="202" spans="1:42" s="42" customFormat="1" ht="30.6" customHeight="1">
      <c r="A202" s="152">
        <v>193</v>
      </c>
      <c r="B202" s="45" t="s">
        <v>569</v>
      </c>
      <c r="C202" s="136" t="s">
        <v>629</v>
      </c>
      <c r="D202" s="23" t="s">
        <v>630</v>
      </c>
      <c r="E202" s="12" t="s">
        <v>317</v>
      </c>
      <c r="F202" s="113">
        <v>1115737643</v>
      </c>
      <c r="G202" s="152">
        <v>11883</v>
      </c>
      <c r="H202" s="126" t="s">
        <v>631</v>
      </c>
      <c r="I202" s="28">
        <v>15492</v>
      </c>
      <c r="J202" s="28">
        <v>0</v>
      </c>
      <c r="K202" s="28">
        <v>0</v>
      </c>
      <c r="L202" s="28">
        <v>0</v>
      </c>
      <c r="M202" s="28">
        <f t="shared" si="158"/>
        <v>15492</v>
      </c>
      <c r="N202" s="17">
        <v>27</v>
      </c>
      <c r="O202" s="17">
        <v>0</v>
      </c>
      <c r="P202" s="28">
        <f t="shared" si="149"/>
        <v>13493</v>
      </c>
      <c r="Q202" s="28">
        <f t="shared" si="150"/>
        <v>0</v>
      </c>
      <c r="R202" s="28">
        <f t="shared" si="151"/>
        <v>0</v>
      </c>
      <c r="S202" s="28">
        <v>0</v>
      </c>
      <c r="T202" s="28">
        <v>0</v>
      </c>
      <c r="U202" s="28">
        <v>0</v>
      </c>
      <c r="V202" s="28">
        <f t="shared" si="159"/>
        <v>13493</v>
      </c>
      <c r="W202" s="28">
        <f t="shared" si="160"/>
        <v>13493</v>
      </c>
      <c r="X202" s="28">
        <f t="shared" si="161"/>
        <v>13493</v>
      </c>
      <c r="Y202" s="28">
        <f t="shared" si="152"/>
        <v>1619</v>
      </c>
      <c r="Z202" s="28">
        <f t="shared" si="162"/>
        <v>102</v>
      </c>
      <c r="AA202" s="38">
        <v>0</v>
      </c>
      <c r="AB202" s="28">
        <v>0</v>
      </c>
      <c r="AC202" s="28">
        <v>0</v>
      </c>
      <c r="AD202" s="28">
        <f t="shared" si="163"/>
        <v>1721</v>
      </c>
      <c r="AE202" s="28">
        <f t="shared" si="164"/>
        <v>11772</v>
      </c>
      <c r="AF202" s="34" t="s">
        <v>86</v>
      </c>
      <c r="AG202" s="47">
        <v>44233</v>
      </c>
      <c r="AH202" s="56"/>
      <c r="AI202" s="56"/>
      <c r="AJ202" s="56"/>
      <c r="AK202" s="56"/>
      <c r="AL202" s="59"/>
      <c r="AM202" s="56"/>
      <c r="AN202" s="56"/>
      <c r="AO202" s="56"/>
      <c r="AP202" s="57"/>
    </row>
    <row r="203" spans="1:42" s="42" customFormat="1" ht="30.6" customHeight="1">
      <c r="A203" s="152">
        <v>194</v>
      </c>
      <c r="B203" s="45" t="s">
        <v>569</v>
      </c>
      <c r="C203" s="23" t="s">
        <v>632</v>
      </c>
      <c r="D203" s="23" t="s">
        <v>633</v>
      </c>
      <c r="E203" s="12" t="s">
        <v>317</v>
      </c>
      <c r="F203" s="113">
        <v>1115783168</v>
      </c>
      <c r="G203" s="152">
        <v>11938</v>
      </c>
      <c r="H203" s="126" t="s">
        <v>634</v>
      </c>
      <c r="I203" s="28">
        <v>15492</v>
      </c>
      <c r="J203" s="28">
        <v>0</v>
      </c>
      <c r="K203" s="28">
        <v>0</v>
      </c>
      <c r="L203" s="28">
        <v>0</v>
      </c>
      <c r="M203" s="28">
        <f t="shared" si="158"/>
        <v>15492</v>
      </c>
      <c r="N203" s="17">
        <v>28</v>
      </c>
      <c r="O203" s="17">
        <v>0</v>
      </c>
      <c r="P203" s="28">
        <f t="shared" si="149"/>
        <v>13993</v>
      </c>
      <c r="Q203" s="28">
        <f t="shared" si="150"/>
        <v>0</v>
      </c>
      <c r="R203" s="28">
        <f t="shared" si="151"/>
        <v>0</v>
      </c>
      <c r="S203" s="28">
        <v>0</v>
      </c>
      <c r="T203" s="28">
        <v>0</v>
      </c>
      <c r="U203" s="28">
        <v>0</v>
      </c>
      <c r="V203" s="28">
        <f t="shared" si="159"/>
        <v>13993</v>
      </c>
      <c r="W203" s="28">
        <f t="shared" si="160"/>
        <v>13993</v>
      </c>
      <c r="X203" s="28">
        <f t="shared" si="161"/>
        <v>13993</v>
      </c>
      <c r="Y203" s="28">
        <f t="shared" si="152"/>
        <v>1679</v>
      </c>
      <c r="Z203" s="28">
        <f t="shared" si="162"/>
        <v>105</v>
      </c>
      <c r="AA203" s="38">
        <v>0</v>
      </c>
      <c r="AB203" s="28">
        <v>0</v>
      </c>
      <c r="AC203" s="28">
        <v>0</v>
      </c>
      <c r="AD203" s="28">
        <f t="shared" si="163"/>
        <v>1784</v>
      </c>
      <c r="AE203" s="28">
        <f t="shared" si="164"/>
        <v>12209</v>
      </c>
      <c r="AF203" s="34" t="s">
        <v>86</v>
      </c>
      <c r="AG203" s="47">
        <v>44233</v>
      </c>
      <c r="AH203" s="56"/>
      <c r="AI203" s="56"/>
      <c r="AJ203" s="56"/>
      <c r="AK203" s="56"/>
      <c r="AL203" s="59"/>
      <c r="AM203" s="56"/>
      <c r="AN203" s="56"/>
      <c r="AO203" s="56"/>
      <c r="AP203" s="57"/>
    </row>
    <row r="204" spans="1:42" s="42" customFormat="1" ht="30.6" customHeight="1">
      <c r="A204" s="13">
        <v>195</v>
      </c>
      <c r="B204" s="16" t="s">
        <v>635</v>
      </c>
      <c r="C204" s="12" t="s">
        <v>635</v>
      </c>
      <c r="D204" s="23" t="s">
        <v>636</v>
      </c>
      <c r="E204" s="12" t="s">
        <v>313</v>
      </c>
      <c r="F204" s="18">
        <v>1111845909</v>
      </c>
      <c r="G204" s="18">
        <v>1113</v>
      </c>
      <c r="H204" s="139" t="s">
        <v>637</v>
      </c>
      <c r="I204" s="28">
        <v>20000</v>
      </c>
      <c r="J204" s="28">
        <v>0</v>
      </c>
      <c r="K204" s="28">
        <v>0</v>
      </c>
      <c r="L204" s="28">
        <v>0</v>
      </c>
      <c r="M204" s="28">
        <f>I204+J204+K204+L204</f>
        <v>20000</v>
      </c>
      <c r="N204" s="17">
        <v>31</v>
      </c>
      <c r="O204" s="17">
        <v>0</v>
      </c>
      <c r="P204" s="28">
        <f t="shared" si="149"/>
        <v>20000</v>
      </c>
      <c r="Q204" s="28">
        <f t="shared" si="150"/>
        <v>0</v>
      </c>
      <c r="R204" s="28">
        <f t="shared" si="151"/>
        <v>0</v>
      </c>
      <c r="S204" s="28">
        <v>0</v>
      </c>
      <c r="T204" s="28">
        <v>0</v>
      </c>
      <c r="U204" s="28">
        <v>0</v>
      </c>
      <c r="V204" s="28">
        <f>P204+Q204+R204+S204+T204+U204</f>
        <v>20000</v>
      </c>
      <c r="W204" s="28">
        <f>IF(P204&gt;15000,15000,P204)</f>
        <v>15000</v>
      </c>
      <c r="X204" s="28">
        <f>V204</f>
        <v>20000</v>
      </c>
      <c r="Y204" s="28">
        <f t="shared" si="152"/>
        <v>1800</v>
      </c>
      <c r="Z204" s="28">
        <f t="shared" si="162"/>
        <v>150</v>
      </c>
      <c r="AA204" s="38">
        <v>0</v>
      </c>
      <c r="AB204" s="28">
        <v>0</v>
      </c>
      <c r="AC204" s="28">
        <v>0</v>
      </c>
      <c r="AD204" s="28">
        <f>+Y204+Z204+AA204+AB204+AC204</f>
        <v>1950</v>
      </c>
      <c r="AE204" s="28">
        <f>V204-AD204</f>
        <v>18050</v>
      </c>
      <c r="AF204" s="34" t="s">
        <v>86</v>
      </c>
      <c r="AG204" s="47">
        <v>44234</v>
      </c>
      <c r="AH204" s="56"/>
      <c r="AI204" s="56"/>
      <c r="AJ204" s="56"/>
      <c r="AK204" s="56"/>
      <c r="AL204" s="56"/>
      <c r="AM204" s="56"/>
      <c r="AN204" s="56"/>
      <c r="AO204" s="56"/>
      <c r="AP204" s="57"/>
    </row>
    <row r="205" spans="1:42" s="42" customFormat="1" ht="30.6" customHeight="1">
      <c r="A205" s="152">
        <v>196</v>
      </c>
      <c r="B205" s="16" t="s">
        <v>635</v>
      </c>
      <c r="C205" s="23" t="s">
        <v>638</v>
      </c>
      <c r="D205" s="61" t="s">
        <v>639</v>
      </c>
      <c r="E205" s="12" t="s">
        <v>317</v>
      </c>
      <c r="F205" s="16">
        <v>1115210782</v>
      </c>
      <c r="G205" s="60">
        <v>11593</v>
      </c>
      <c r="H205" s="114" t="s">
        <v>640</v>
      </c>
      <c r="I205" s="28">
        <v>15492</v>
      </c>
      <c r="J205" s="28">
        <v>0</v>
      </c>
      <c r="K205" s="28">
        <v>0</v>
      </c>
      <c r="L205" s="28">
        <v>0</v>
      </c>
      <c r="M205" s="28">
        <f t="shared" ref="M205" si="165">I205+J205+K205+L205</f>
        <v>15492</v>
      </c>
      <c r="N205" s="17">
        <v>22</v>
      </c>
      <c r="O205" s="17">
        <v>0</v>
      </c>
      <c r="P205" s="28">
        <f t="shared" si="149"/>
        <v>10994</v>
      </c>
      <c r="Q205" s="28">
        <f t="shared" si="150"/>
        <v>0</v>
      </c>
      <c r="R205" s="28">
        <f t="shared" si="151"/>
        <v>0</v>
      </c>
      <c r="S205" s="28">
        <v>0</v>
      </c>
      <c r="T205" s="28">
        <v>0</v>
      </c>
      <c r="U205" s="28">
        <v>0</v>
      </c>
      <c r="V205" s="28">
        <f t="shared" ref="V205" si="166">P205+Q205+R205+S205+T205+U205</f>
        <v>10994</v>
      </c>
      <c r="W205" s="28">
        <f t="shared" ref="W205" si="167">IF(P205&gt;15000,15000,P205)</f>
        <v>10994</v>
      </c>
      <c r="X205" s="28">
        <f t="shared" ref="X205" si="168">V205</f>
        <v>10994</v>
      </c>
      <c r="Y205" s="28">
        <f t="shared" si="152"/>
        <v>1319</v>
      </c>
      <c r="Z205" s="28">
        <f t="shared" si="162"/>
        <v>83</v>
      </c>
      <c r="AA205" s="38">
        <v>0</v>
      </c>
      <c r="AB205" s="28">
        <v>0</v>
      </c>
      <c r="AC205" s="28">
        <v>0</v>
      </c>
      <c r="AD205" s="28">
        <f t="shared" ref="AD205" si="169">+Y205+Z205+AA205+AB205+AC205</f>
        <v>1402</v>
      </c>
      <c r="AE205" s="28">
        <f t="shared" ref="AE205" si="170">V205-AD205</f>
        <v>9592</v>
      </c>
      <c r="AF205" s="34" t="s">
        <v>86</v>
      </c>
      <c r="AG205" s="47">
        <v>44234</v>
      </c>
      <c r="AH205" s="65"/>
      <c r="AI205" s="56"/>
      <c r="AJ205" s="56"/>
      <c r="AK205" s="56"/>
      <c r="AL205" s="56"/>
      <c r="AM205" s="56"/>
      <c r="AN205" s="56"/>
      <c r="AO205" s="56"/>
      <c r="AP205" s="57"/>
    </row>
    <row r="206" spans="1:42" s="42" customFormat="1" ht="30.6" customHeight="1">
      <c r="A206" s="152">
        <v>197</v>
      </c>
      <c r="B206" s="16" t="s">
        <v>635</v>
      </c>
      <c r="C206" s="23" t="s">
        <v>484</v>
      </c>
      <c r="D206" s="23" t="s">
        <v>641</v>
      </c>
      <c r="E206" s="12" t="s">
        <v>317</v>
      </c>
      <c r="F206" s="98">
        <v>1115513291</v>
      </c>
      <c r="G206" s="14">
        <v>11755</v>
      </c>
      <c r="H206" s="114" t="s">
        <v>642</v>
      </c>
      <c r="I206" s="28">
        <v>15492</v>
      </c>
      <c r="J206" s="28">
        <v>0</v>
      </c>
      <c r="K206" s="28">
        <v>0</v>
      </c>
      <c r="L206" s="28">
        <v>0</v>
      </c>
      <c r="M206" s="28">
        <f>I206+J206+K206+L206</f>
        <v>15492</v>
      </c>
      <c r="N206" s="17">
        <v>31</v>
      </c>
      <c r="O206" s="17">
        <v>0</v>
      </c>
      <c r="P206" s="28">
        <f t="shared" si="149"/>
        <v>15492</v>
      </c>
      <c r="Q206" s="28">
        <f t="shared" si="150"/>
        <v>0</v>
      </c>
      <c r="R206" s="28">
        <f t="shared" si="151"/>
        <v>0</v>
      </c>
      <c r="S206" s="28">
        <v>0</v>
      </c>
      <c r="T206" s="28">
        <v>0</v>
      </c>
      <c r="U206" s="28">
        <v>0</v>
      </c>
      <c r="V206" s="28">
        <f>P206+Q206+R206+S206+T206+U206</f>
        <v>15492</v>
      </c>
      <c r="W206" s="28">
        <f>IF(P206&gt;15000,15000,P206)</f>
        <v>15000</v>
      </c>
      <c r="X206" s="28">
        <f>V206</f>
        <v>15492</v>
      </c>
      <c r="Y206" s="28">
        <f t="shared" si="152"/>
        <v>1800</v>
      </c>
      <c r="Z206" s="28">
        <f t="shared" si="162"/>
        <v>117</v>
      </c>
      <c r="AA206" s="38">
        <v>0</v>
      </c>
      <c r="AB206" s="28">
        <v>0</v>
      </c>
      <c r="AC206" s="28">
        <v>0</v>
      </c>
      <c r="AD206" s="28">
        <f>+Y206+Z206+AA206+AB206+AC206</f>
        <v>1917</v>
      </c>
      <c r="AE206" s="28">
        <f>V206-AD206</f>
        <v>13575</v>
      </c>
      <c r="AF206" s="34" t="s">
        <v>86</v>
      </c>
      <c r="AG206" s="47">
        <v>44234</v>
      </c>
      <c r="AH206" s="58"/>
      <c r="AI206" s="56"/>
      <c r="AJ206" s="56"/>
      <c r="AK206" s="56"/>
      <c r="AL206" s="59"/>
      <c r="AM206" s="56"/>
      <c r="AN206" s="56"/>
      <c r="AO206" s="56"/>
      <c r="AP206" s="57"/>
    </row>
    <row r="207" spans="1:42" s="42" customFormat="1" ht="30.6" customHeight="1">
      <c r="A207" s="13">
        <v>198</v>
      </c>
      <c r="B207" s="16" t="s">
        <v>635</v>
      </c>
      <c r="C207" s="23" t="s">
        <v>643</v>
      </c>
      <c r="D207" s="23" t="s">
        <v>644</v>
      </c>
      <c r="E207" s="12" t="s">
        <v>317</v>
      </c>
      <c r="F207" s="193">
        <v>1115770060</v>
      </c>
      <c r="G207" s="14">
        <v>11931</v>
      </c>
      <c r="H207" s="126" t="s">
        <v>645</v>
      </c>
      <c r="I207" s="28">
        <v>15492</v>
      </c>
      <c r="J207" s="28">
        <v>0</v>
      </c>
      <c r="K207" s="28">
        <v>0</v>
      </c>
      <c r="L207" s="28">
        <v>0</v>
      </c>
      <c r="M207" s="28">
        <f>I207+J207+K207+L207</f>
        <v>15492</v>
      </c>
      <c r="N207" s="17">
        <v>20</v>
      </c>
      <c r="O207" s="17">
        <v>0</v>
      </c>
      <c r="P207" s="28">
        <f t="shared" si="149"/>
        <v>9995</v>
      </c>
      <c r="Q207" s="28">
        <f t="shared" si="150"/>
        <v>0</v>
      </c>
      <c r="R207" s="28">
        <f t="shared" si="151"/>
        <v>0</v>
      </c>
      <c r="S207" s="28">
        <v>0</v>
      </c>
      <c r="T207" s="28">
        <v>0</v>
      </c>
      <c r="U207" s="28">
        <v>0</v>
      </c>
      <c r="V207" s="28">
        <f>P207+Q207+R207+S207+T207+U207</f>
        <v>9995</v>
      </c>
      <c r="W207" s="28">
        <f>IF(P207&gt;15000,15000,P207)</f>
        <v>9995</v>
      </c>
      <c r="X207" s="28">
        <f>V207</f>
        <v>9995</v>
      </c>
      <c r="Y207" s="28">
        <f t="shared" si="152"/>
        <v>1199</v>
      </c>
      <c r="Z207" s="28">
        <f t="shared" si="162"/>
        <v>75</v>
      </c>
      <c r="AA207" s="38">
        <v>0</v>
      </c>
      <c r="AB207" s="28">
        <v>0</v>
      </c>
      <c r="AC207" s="28">
        <v>0</v>
      </c>
      <c r="AD207" s="28">
        <f>+Y207+Z207+AA207+AB207+AC207</f>
        <v>1274</v>
      </c>
      <c r="AE207" s="28">
        <f>V207-AD207</f>
        <v>8721</v>
      </c>
      <c r="AF207" s="34" t="s">
        <v>86</v>
      </c>
      <c r="AG207" s="47">
        <v>44234</v>
      </c>
      <c r="AH207" s="58"/>
      <c r="AI207" s="56"/>
      <c r="AJ207" s="56"/>
      <c r="AK207" s="56"/>
      <c r="AL207" s="59"/>
      <c r="AM207" s="56"/>
      <c r="AN207" s="56"/>
      <c r="AO207" s="56"/>
      <c r="AP207" s="57"/>
    </row>
    <row r="208" spans="1:42" s="42" customFormat="1" ht="30.6" customHeight="1">
      <c r="A208" s="152">
        <v>199</v>
      </c>
      <c r="B208" s="45" t="s">
        <v>646</v>
      </c>
      <c r="C208" s="23" t="s">
        <v>646</v>
      </c>
      <c r="D208" s="23" t="s">
        <v>647</v>
      </c>
      <c r="E208" s="12" t="s">
        <v>307</v>
      </c>
      <c r="F208" s="17">
        <v>1113745998</v>
      </c>
      <c r="G208" s="17">
        <v>11913</v>
      </c>
      <c r="H208" s="139" t="s">
        <v>648</v>
      </c>
      <c r="I208" s="28">
        <v>18000</v>
      </c>
      <c r="J208" s="28">
        <v>0</v>
      </c>
      <c r="K208" s="28">
        <v>0</v>
      </c>
      <c r="L208" s="28">
        <v>0</v>
      </c>
      <c r="M208" s="28">
        <f t="shared" ref="M208:M226" si="171">I208+J208+K208+L208</f>
        <v>18000</v>
      </c>
      <c r="N208" s="17">
        <v>31</v>
      </c>
      <c r="O208" s="17">
        <v>0</v>
      </c>
      <c r="P208" s="28">
        <f>ROUND(I208/31*N208,0)</f>
        <v>18000</v>
      </c>
      <c r="Q208" s="28">
        <f>ROUND(J208/31*N208,0)</f>
        <v>0</v>
      </c>
      <c r="R208" s="28">
        <f>ROUND(K208/31*N208,0)</f>
        <v>0</v>
      </c>
      <c r="S208" s="28">
        <v>0</v>
      </c>
      <c r="T208" s="28">
        <v>0</v>
      </c>
      <c r="U208" s="28">
        <v>0</v>
      </c>
      <c r="V208" s="28">
        <f t="shared" ref="V208:V226" si="172">P208+Q208+R208+S208+T208+U208</f>
        <v>18000</v>
      </c>
      <c r="W208" s="28">
        <f t="shared" ref="W208:W226" si="173">IF(P208&gt;15000,15000,P208)</f>
        <v>15000</v>
      </c>
      <c r="X208" s="28">
        <f t="shared" ref="X208:X226" si="174">V208</f>
        <v>18000</v>
      </c>
      <c r="Y208" s="28">
        <f t="shared" si="152"/>
        <v>1800</v>
      </c>
      <c r="Z208" s="28">
        <f t="shared" si="131"/>
        <v>135</v>
      </c>
      <c r="AA208" s="38">
        <v>0</v>
      </c>
      <c r="AB208" s="28">
        <v>0</v>
      </c>
      <c r="AC208" s="28">
        <v>0</v>
      </c>
      <c r="AD208" s="28">
        <f t="shared" ref="AD208:AD226" si="175">+Y208+Z208+AA208+AB208+AC208</f>
        <v>1935</v>
      </c>
      <c r="AE208" s="28">
        <f>V208-AD208</f>
        <v>16065</v>
      </c>
      <c r="AF208" s="34" t="s">
        <v>86</v>
      </c>
      <c r="AG208" s="47">
        <v>44234</v>
      </c>
      <c r="AH208" s="56"/>
      <c r="AI208" s="56"/>
      <c r="AJ208" s="56"/>
      <c r="AK208" s="56"/>
      <c r="AL208" s="57"/>
    </row>
    <row r="209" spans="1:42" s="42" customFormat="1" ht="30.6" customHeight="1">
      <c r="A209" s="152">
        <v>200</v>
      </c>
      <c r="B209" s="45" t="s">
        <v>649</v>
      </c>
      <c r="C209" s="23" t="s">
        <v>649</v>
      </c>
      <c r="D209" s="23" t="s">
        <v>650</v>
      </c>
      <c r="E209" s="12" t="s">
        <v>307</v>
      </c>
      <c r="F209" s="17">
        <v>1111845915</v>
      </c>
      <c r="G209" s="17">
        <v>1299</v>
      </c>
      <c r="H209" s="139" t="s">
        <v>651</v>
      </c>
      <c r="I209" s="28">
        <v>18000</v>
      </c>
      <c r="J209" s="28">
        <v>0</v>
      </c>
      <c r="K209" s="28">
        <v>0</v>
      </c>
      <c r="L209" s="28">
        <v>0</v>
      </c>
      <c r="M209" s="28">
        <f t="shared" si="171"/>
        <v>18000</v>
      </c>
      <c r="N209" s="17">
        <v>31</v>
      </c>
      <c r="O209" s="17">
        <v>0</v>
      </c>
      <c r="P209" s="28">
        <f t="shared" ref="P209:P260" si="176">ROUND(I209/31*N209,0)</f>
        <v>18000</v>
      </c>
      <c r="Q209" s="28">
        <f t="shared" ref="Q209:Q260" si="177">ROUND(J209/31*N209,0)</f>
        <v>0</v>
      </c>
      <c r="R209" s="28">
        <f t="shared" ref="R209:R260" si="178">ROUND(K209/31*N209,0)</f>
        <v>0</v>
      </c>
      <c r="S209" s="28">
        <v>0</v>
      </c>
      <c r="T209" s="28">
        <v>0</v>
      </c>
      <c r="U209" s="28">
        <v>0</v>
      </c>
      <c r="V209" s="28">
        <f t="shared" si="172"/>
        <v>18000</v>
      </c>
      <c r="W209" s="28">
        <f t="shared" si="173"/>
        <v>15000</v>
      </c>
      <c r="X209" s="28">
        <f t="shared" si="174"/>
        <v>18000</v>
      </c>
      <c r="Y209" s="28">
        <f t="shared" si="152"/>
        <v>1800</v>
      </c>
      <c r="Z209" s="28">
        <f t="shared" si="131"/>
        <v>135</v>
      </c>
      <c r="AA209" s="38">
        <v>0</v>
      </c>
      <c r="AB209" s="28">
        <v>0</v>
      </c>
      <c r="AC209" s="28">
        <v>0</v>
      </c>
      <c r="AD209" s="28">
        <f t="shared" si="175"/>
        <v>1935</v>
      </c>
      <c r="AE209" s="28">
        <f>V209-AD209</f>
        <v>16065</v>
      </c>
      <c r="AF209" s="34" t="s">
        <v>86</v>
      </c>
      <c r="AG209" s="47">
        <v>44234</v>
      </c>
      <c r="AH209" s="56"/>
      <c r="AI209" s="56"/>
      <c r="AJ209" s="56"/>
      <c r="AK209" s="56"/>
      <c r="AL209" s="56"/>
      <c r="AM209" s="56"/>
      <c r="AN209" s="56"/>
      <c r="AO209" s="56"/>
      <c r="AP209" s="57"/>
    </row>
    <row r="210" spans="1:42" s="42" customFormat="1" ht="30.6" customHeight="1">
      <c r="A210" s="13">
        <v>201</v>
      </c>
      <c r="B210" s="45" t="s">
        <v>649</v>
      </c>
      <c r="C210" s="23" t="s">
        <v>652</v>
      </c>
      <c r="D210" s="23" t="s">
        <v>653</v>
      </c>
      <c r="E210" s="12" t="s">
        <v>307</v>
      </c>
      <c r="F210" s="19">
        <v>1113326651</v>
      </c>
      <c r="G210" s="17">
        <v>1300</v>
      </c>
      <c r="H210" s="139" t="s">
        <v>654</v>
      </c>
      <c r="I210" s="28">
        <v>20000</v>
      </c>
      <c r="J210" s="28">
        <v>0</v>
      </c>
      <c r="K210" s="28">
        <v>0</v>
      </c>
      <c r="L210" s="28">
        <v>0</v>
      </c>
      <c r="M210" s="28">
        <f t="shared" si="171"/>
        <v>20000</v>
      </c>
      <c r="N210" s="17">
        <v>31</v>
      </c>
      <c r="O210" s="17">
        <v>0</v>
      </c>
      <c r="P210" s="28">
        <f t="shared" si="176"/>
        <v>20000</v>
      </c>
      <c r="Q210" s="28">
        <f t="shared" si="177"/>
        <v>0</v>
      </c>
      <c r="R210" s="28">
        <f t="shared" si="178"/>
        <v>0</v>
      </c>
      <c r="S210" s="28">
        <v>0</v>
      </c>
      <c r="T210" s="28">
        <v>0</v>
      </c>
      <c r="U210" s="28">
        <v>0</v>
      </c>
      <c r="V210" s="28">
        <f t="shared" si="172"/>
        <v>20000</v>
      </c>
      <c r="W210" s="28">
        <f t="shared" si="173"/>
        <v>15000</v>
      </c>
      <c r="X210" s="28">
        <f t="shared" si="174"/>
        <v>20000</v>
      </c>
      <c r="Y210" s="28">
        <f t="shared" si="152"/>
        <v>1800</v>
      </c>
      <c r="Z210" s="28">
        <f t="shared" si="131"/>
        <v>150</v>
      </c>
      <c r="AA210" s="38">
        <v>0</v>
      </c>
      <c r="AB210" s="28">
        <v>0</v>
      </c>
      <c r="AC210" s="28">
        <v>0</v>
      </c>
      <c r="AD210" s="28">
        <f t="shared" si="175"/>
        <v>1950</v>
      </c>
      <c r="AE210" s="28">
        <f>V210-AD210</f>
        <v>18050</v>
      </c>
      <c r="AF210" s="34" t="s">
        <v>86</v>
      </c>
      <c r="AG210" s="47">
        <v>44234</v>
      </c>
      <c r="AH210" s="56"/>
      <c r="AI210" s="56"/>
      <c r="AJ210" s="56"/>
      <c r="AK210" s="56"/>
      <c r="AL210" s="56"/>
      <c r="AM210" s="56"/>
      <c r="AN210" s="56"/>
      <c r="AO210" s="56"/>
      <c r="AP210" s="57"/>
    </row>
    <row r="211" spans="1:42" s="42" customFormat="1" ht="30.6" customHeight="1">
      <c r="A211" s="152">
        <v>202</v>
      </c>
      <c r="B211" s="45" t="s">
        <v>649</v>
      </c>
      <c r="C211" s="23" t="s">
        <v>655</v>
      </c>
      <c r="D211" s="23" t="s">
        <v>649</v>
      </c>
      <c r="E211" s="12" t="s">
        <v>317</v>
      </c>
      <c r="F211" s="178">
        <v>1115798940</v>
      </c>
      <c r="G211" s="17">
        <v>11949</v>
      </c>
      <c r="H211" s="126" t="s">
        <v>656</v>
      </c>
      <c r="I211" s="28">
        <v>15492</v>
      </c>
      <c r="J211" s="28">
        <v>0</v>
      </c>
      <c r="K211" s="28">
        <v>0</v>
      </c>
      <c r="L211" s="28">
        <v>0</v>
      </c>
      <c r="M211" s="28">
        <f t="shared" si="171"/>
        <v>15492</v>
      </c>
      <c r="N211" s="17">
        <v>20</v>
      </c>
      <c r="O211" s="17">
        <v>0</v>
      </c>
      <c r="P211" s="28">
        <f t="shared" si="176"/>
        <v>9995</v>
      </c>
      <c r="Q211" s="28">
        <f t="shared" si="177"/>
        <v>0</v>
      </c>
      <c r="R211" s="28">
        <f t="shared" si="178"/>
        <v>0</v>
      </c>
      <c r="S211" s="28">
        <v>0</v>
      </c>
      <c r="T211" s="28">
        <v>0</v>
      </c>
      <c r="U211" s="28">
        <v>0</v>
      </c>
      <c r="V211" s="28">
        <f t="shared" si="172"/>
        <v>9995</v>
      </c>
      <c r="W211" s="28">
        <f t="shared" si="173"/>
        <v>9995</v>
      </c>
      <c r="X211" s="28">
        <f t="shared" si="174"/>
        <v>9995</v>
      </c>
      <c r="Y211" s="28">
        <f t="shared" si="152"/>
        <v>1199</v>
      </c>
      <c r="Z211" s="28">
        <f t="shared" si="131"/>
        <v>75</v>
      </c>
      <c r="AA211" s="38">
        <v>0</v>
      </c>
      <c r="AB211" s="28">
        <v>0</v>
      </c>
      <c r="AC211" s="28">
        <v>0</v>
      </c>
      <c r="AD211" s="28">
        <f t="shared" si="175"/>
        <v>1274</v>
      </c>
      <c r="AE211" s="28">
        <f t="shared" ref="AE211:AE212" si="179">V211-AD211</f>
        <v>8721</v>
      </c>
      <c r="AF211" s="34"/>
      <c r="AG211" s="47"/>
      <c r="AH211" s="56"/>
      <c r="AI211" s="56"/>
      <c r="AJ211" s="56"/>
      <c r="AK211" s="56"/>
      <c r="AL211" s="56"/>
      <c r="AM211" s="56"/>
      <c r="AN211" s="56"/>
      <c r="AO211" s="56"/>
      <c r="AP211" s="57"/>
    </row>
    <row r="212" spans="1:42" s="42" customFormat="1" ht="30.6" customHeight="1">
      <c r="A212" s="152">
        <v>203</v>
      </c>
      <c r="B212" s="45" t="s">
        <v>649</v>
      </c>
      <c r="C212" s="23" t="s">
        <v>657</v>
      </c>
      <c r="D212" s="23" t="s">
        <v>658</v>
      </c>
      <c r="E212" s="12" t="s">
        <v>317</v>
      </c>
      <c r="F212" s="178">
        <v>1115806139</v>
      </c>
      <c r="G212" s="17">
        <v>11951</v>
      </c>
      <c r="H212" s="126" t="s">
        <v>659</v>
      </c>
      <c r="I212" s="28">
        <v>15492</v>
      </c>
      <c r="J212" s="28">
        <v>0</v>
      </c>
      <c r="K212" s="28">
        <v>0</v>
      </c>
      <c r="L212" s="28">
        <v>0</v>
      </c>
      <c r="M212" s="28">
        <f t="shared" si="171"/>
        <v>15492</v>
      </c>
      <c r="N212" s="17">
        <v>0</v>
      </c>
      <c r="O212" s="17">
        <v>0</v>
      </c>
      <c r="P212" s="28">
        <f t="shared" si="176"/>
        <v>0</v>
      </c>
      <c r="Q212" s="28">
        <f t="shared" si="177"/>
        <v>0</v>
      </c>
      <c r="R212" s="28">
        <f t="shared" si="178"/>
        <v>0</v>
      </c>
      <c r="S212" s="28">
        <v>0</v>
      </c>
      <c r="T212" s="28">
        <v>0</v>
      </c>
      <c r="U212" s="28">
        <v>0</v>
      </c>
      <c r="V212" s="28">
        <f t="shared" si="172"/>
        <v>0</v>
      </c>
      <c r="W212" s="28">
        <f t="shared" si="173"/>
        <v>0</v>
      </c>
      <c r="X212" s="28">
        <f t="shared" si="174"/>
        <v>0</v>
      </c>
      <c r="Y212" s="28">
        <f t="shared" si="152"/>
        <v>0</v>
      </c>
      <c r="Z212" s="28">
        <f t="shared" si="131"/>
        <v>0</v>
      </c>
      <c r="AA212" s="38">
        <v>0</v>
      </c>
      <c r="AB212" s="28">
        <v>0</v>
      </c>
      <c r="AC212" s="28">
        <v>0</v>
      </c>
      <c r="AD212" s="28">
        <f t="shared" si="175"/>
        <v>0</v>
      </c>
      <c r="AE212" s="28">
        <f t="shared" si="179"/>
        <v>0</v>
      </c>
      <c r="AF212" s="34"/>
      <c r="AG212" s="47"/>
      <c r="AH212" s="56"/>
      <c r="AI212" s="56"/>
      <c r="AJ212" s="56"/>
      <c r="AK212" s="56"/>
      <c r="AL212" s="56"/>
      <c r="AM212" s="56"/>
      <c r="AN212" s="56"/>
      <c r="AO212" s="56"/>
      <c r="AP212" s="57"/>
    </row>
    <row r="213" spans="1:42" s="42" customFormat="1" ht="30.6" customHeight="1">
      <c r="A213" s="13">
        <v>204</v>
      </c>
      <c r="B213" s="45" t="s">
        <v>660</v>
      </c>
      <c r="C213" s="23" t="s">
        <v>660</v>
      </c>
      <c r="D213" s="12" t="s">
        <v>661</v>
      </c>
      <c r="E213" s="222" t="s">
        <v>307</v>
      </c>
      <c r="F213" s="17">
        <v>1113516442</v>
      </c>
      <c r="G213" s="17">
        <v>71</v>
      </c>
      <c r="H213" s="139" t="s">
        <v>662</v>
      </c>
      <c r="I213" s="28">
        <v>20000</v>
      </c>
      <c r="J213" s="28">
        <v>0</v>
      </c>
      <c r="K213" s="28">
        <v>0</v>
      </c>
      <c r="L213" s="28">
        <v>0</v>
      </c>
      <c r="M213" s="28">
        <f t="shared" si="171"/>
        <v>20000</v>
      </c>
      <c r="N213" s="17">
        <v>31</v>
      </c>
      <c r="O213" s="17">
        <v>0</v>
      </c>
      <c r="P213" s="28">
        <f t="shared" si="176"/>
        <v>20000</v>
      </c>
      <c r="Q213" s="28">
        <f t="shared" si="177"/>
        <v>0</v>
      </c>
      <c r="R213" s="28">
        <f t="shared" si="178"/>
        <v>0</v>
      </c>
      <c r="S213" s="28">
        <v>0</v>
      </c>
      <c r="T213" s="28">
        <v>0</v>
      </c>
      <c r="U213" s="28">
        <v>0</v>
      </c>
      <c r="V213" s="28">
        <f t="shared" si="172"/>
        <v>20000</v>
      </c>
      <c r="W213" s="28">
        <f t="shared" si="173"/>
        <v>15000</v>
      </c>
      <c r="X213" s="28">
        <f t="shared" si="174"/>
        <v>20000</v>
      </c>
      <c r="Y213" s="28">
        <f t="shared" si="152"/>
        <v>1800</v>
      </c>
      <c r="Z213" s="28">
        <f t="shared" ref="Z213:Z276" si="180">CEILING(X213*0.75%,1)</f>
        <v>150</v>
      </c>
      <c r="AA213" s="38">
        <v>0</v>
      </c>
      <c r="AB213" s="28">
        <v>0</v>
      </c>
      <c r="AC213" s="28">
        <v>0</v>
      </c>
      <c r="AD213" s="28">
        <f t="shared" si="175"/>
        <v>1950</v>
      </c>
      <c r="AE213" s="28">
        <f>V213-AD213</f>
        <v>18050</v>
      </c>
      <c r="AF213" s="34" t="s">
        <v>86</v>
      </c>
      <c r="AG213" s="47">
        <v>44235</v>
      </c>
      <c r="AH213" s="58"/>
      <c r="AI213" s="56"/>
      <c r="AJ213" s="56"/>
      <c r="AK213" s="56"/>
      <c r="AL213" s="59"/>
      <c r="AM213" s="56"/>
      <c r="AN213" s="56"/>
      <c r="AO213" s="56"/>
      <c r="AP213" s="57"/>
    </row>
    <row r="214" spans="1:42" s="42" customFormat="1" ht="30.6" customHeight="1">
      <c r="A214" s="152">
        <v>205</v>
      </c>
      <c r="B214" s="45" t="s">
        <v>660</v>
      </c>
      <c r="C214" s="23" t="s">
        <v>663</v>
      </c>
      <c r="D214" s="119" t="s">
        <v>664</v>
      </c>
      <c r="E214" s="222" t="s">
        <v>313</v>
      </c>
      <c r="F214" s="14">
        <v>1112424266</v>
      </c>
      <c r="G214" s="14">
        <v>1420</v>
      </c>
      <c r="H214" s="139" t="s">
        <v>665</v>
      </c>
      <c r="I214" s="28">
        <v>16400</v>
      </c>
      <c r="J214" s="28">
        <v>0</v>
      </c>
      <c r="K214" s="28">
        <v>0</v>
      </c>
      <c r="L214" s="28">
        <v>0</v>
      </c>
      <c r="M214" s="28">
        <f t="shared" si="171"/>
        <v>16400</v>
      </c>
      <c r="N214" s="17">
        <v>31</v>
      </c>
      <c r="O214" s="17">
        <v>0</v>
      </c>
      <c r="P214" s="28">
        <f t="shared" si="176"/>
        <v>16400</v>
      </c>
      <c r="Q214" s="28">
        <f t="shared" si="177"/>
        <v>0</v>
      </c>
      <c r="R214" s="28">
        <f t="shared" si="178"/>
        <v>0</v>
      </c>
      <c r="S214" s="28">
        <v>0</v>
      </c>
      <c r="T214" s="28">
        <v>0</v>
      </c>
      <c r="U214" s="28">
        <v>0</v>
      </c>
      <c r="V214" s="28">
        <f t="shared" si="172"/>
        <v>16400</v>
      </c>
      <c r="W214" s="28">
        <f t="shared" si="173"/>
        <v>15000</v>
      </c>
      <c r="X214" s="28">
        <f t="shared" si="174"/>
        <v>16400</v>
      </c>
      <c r="Y214" s="28">
        <f t="shared" si="152"/>
        <v>1800</v>
      </c>
      <c r="Z214" s="28">
        <f t="shared" si="180"/>
        <v>123</v>
      </c>
      <c r="AA214" s="38">
        <v>0</v>
      </c>
      <c r="AB214" s="28">
        <v>0</v>
      </c>
      <c r="AC214" s="28">
        <v>0</v>
      </c>
      <c r="AD214" s="28">
        <f t="shared" si="175"/>
        <v>1923</v>
      </c>
      <c r="AE214" s="28">
        <f>V214-AD214</f>
        <v>14477</v>
      </c>
      <c r="AF214" s="34" t="s">
        <v>86</v>
      </c>
      <c r="AG214" s="47">
        <v>44235</v>
      </c>
      <c r="AI214" s="56"/>
      <c r="AJ214" s="56"/>
      <c r="AK214" s="56"/>
      <c r="AL214" s="56"/>
      <c r="AM214" s="56"/>
      <c r="AN214" s="56"/>
      <c r="AO214" s="56"/>
      <c r="AP214" s="57"/>
    </row>
    <row r="215" spans="1:42" s="42" customFormat="1" ht="30.6" customHeight="1">
      <c r="A215" s="152">
        <v>206</v>
      </c>
      <c r="B215" s="45" t="s">
        <v>660</v>
      </c>
      <c r="C215" s="66" t="s">
        <v>492</v>
      </c>
      <c r="D215" s="138" t="s">
        <v>666</v>
      </c>
      <c r="E215" s="222" t="s">
        <v>313</v>
      </c>
      <c r="F215" s="62">
        <v>1115302478</v>
      </c>
      <c r="G215" s="60">
        <v>11643</v>
      </c>
      <c r="H215" s="114" t="s">
        <v>667</v>
      </c>
      <c r="I215" s="28">
        <v>16400</v>
      </c>
      <c r="J215" s="28">
        <v>0</v>
      </c>
      <c r="K215" s="28">
        <v>0</v>
      </c>
      <c r="L215" s="28">
        <v>0</v>
      </c>
      <c r="M215" s="28">
        <f t="shared" si="171"/>
        <v>16400</v>
      </c>
      <c r="N215" s="17">
        <v>31</v>
      </c>
      <c r="O215" s="17">
        <v>0</v>
      </c>
      <c r="P215" s="28">
        <f t="shared" si="176"/>
        <v>16400</v>
      </c>
      <c r="Q215" s="28">
        <f t="shared" si="177"/>
        <v>0</v>
      </c>
      <c r="R215" s="28">
        <f t="shared" si="178"/>
        <v>0</v>
      </c>
      <c r="S215" s="28">
        <v>0</v>
      </c>
      <c r="T215" s="28">
        <v>0</v>
      </c>
      <c r="U215" s="28">
        <v>0</v>
      </c>
      <c r="V215" s="28">
        <f t="shared" si="172"/>
        <v>16400</v>
      </c>
      <c r="W215" s="28">
        <f t="shared" si="173"/>
        <v>15000</v>
      </c>
      <c r="X215" s="28">
        <f t="shared" si="174"/>
        <v>16400</v>
      </c>
      <c r="Y215" s="28">
        <f t="shared" si="152"/>
        <v>1800</v>
      </c>
      <c r="Z215" s="28">
        <f t="shared" si="180"/>
        <v>123</v>
      </c>
      <c r="AA215" s="38">
        <v>0</v>
      </c>
      <c r="AB215" s="28">
        <v>0</v>
      </c>
      <c r="AC215" s="28">
        <v>0</v>
      </c>
      <c r="AD215" s="28">
        <f t="shared" si="175"/>
        <v>1923</v>
      </c>
      <c r="AE215" s="28">
        <f t="shared" ref="AE215:AE226" si="181">V215-AD215</f>
        <v>14477</v>
      </c>
      <c r="AF215" s="34" t="s">
        <v>86</v>
      </c>
      <c r="AG215" s="47">
        <v>44235</v>
      </c>
      <c r="AI215" s="56"/>
      <c r="AJ215" s="56"/>
      <c r="AK215" s="56"/>
      <c r="AL215" s="56"/>
      <c r="AM215" s="56"/>
      <c r="AN215" s="56"/>
      <c r="AO215" s="56"/>
      <c r="AP215" s="57"/>
    </row>
    <row r="216" spans="1:42" s="42" customFormat="1" ht="30.6" customHeight="1">
      <c r="A216" s="13">
        <v>207</v>
      </c>
      <c r="B216" s="45" t="s">
        <v>660</v>
      </c>
      <c r="C216" s="66" t="s">
        <v>668</v>
      </c>
      <c r="D216" s="23" t="s">
        <v>669</v>
      </c>
      <c r="E216" s="222" t="s">
        <v>313</v>
      </c>
      <c r="F216" s="143">
        <v>1112257240</v>
      </c>
      <c r="G216" s="60">
        <v>11659</v>
      </c>
      <c r="H216" s="114" t="s">
        <v>670</v>
      </c>
      <c r="I216" s="28">
        <v>16400</v>
      </c>
      <c r="J216" s="28">
        <v>0</v>
      </c>
      <c r="K216" s="28">
        <v>0</v>
      </c>
      <c r="L216" s="28">
        <v>0</v>
      </c>
      <c r="M216" s="28">
        <f t="shared" si="171"/>
        <v>16400</v>
      </c>
      <c r="N216" s="17">
        <v>31</v>
      </c>
      <c r="O216" s="17">
        <v>0</v>
      </c>
      <c r="P216" s="28">
        <f t="shared" si="176"/>
        <v>16400</v>
      </c>
      <c r="Q216" s="28">
        <f t="shared" si="177"/>
        <v>0</v>
      </c>
      <c r="R216" s="28">
        <f t="shared" si="178"/>
        <v>0</v>
      </c>
      <c r="S216" s="28">
        <v>0</v>
      </c>
      <c r="T216" s="28">
        <v>0</v>
      </c>
      <c r="U216" s="28">
        <v>0</v>
      </c>
      <c r="V216" s="28">
        <f t="shared" si="172"/>
        <v>16400</v>
      </c>
      <c r="W216" s="28">
        <f t="shared" si="173"/>
        <v>15000</v>
      </c>
      <c r="X216" s="28">
        <f t="shared" si="174"/>
        <v>16400</v>
      </c>
      <c r="Y216" s="28">
        <f t="shared" si="152"/>
        <v>1800</v>
      </c>
      <c r="Z216" s="28">
        <f t="shared" si="180"/>
        <v>123</v>
      </c>
      <c r="AA216" s="38">
        <v>0</v>
      </c>
      <c r="AB216" s="28">
        <v>0</v>
      </c>
      <c r="AC216" s="28">
        <v>0</v>
      </c>
      <c r="AD216" s="28">
        <f t="shared" si="175"/>
        <v>1923</v>
      </c>
      <c r="AE216" s="28">
        <f t="shared" si="181"/>
        <v>14477</v>
      </c>
      <c r="AF216" s="34" t="s">
        <v>86</v>
      </c>
      <c r="AG216" s="47">
        <v>44235</v>
      </c>
      <c r="AH216" s="56"/>
      <c r="AI216" s="56"/>
      <c r="AJ216" s="56"/>
      <c r="AK216" s="56"/>
      <c r="AL216" s="56"/>
      <c r="AM216" s="56"/>
      <c r="AN216" s="56"/>
      <c r="AO216" s="56"/>
      <c r="AP216" s="57"/>
    </row>
    <row r="217" spans="1:42" s="42" customFormat="1" ht="30.6" customHeight="1">
      <c r="A217" s="152">
        <v>208</v>
      </c>
      <c r="B217" s="45" t="s">
        <v>660</v>
      </c>
      <c r="C217" s="66" t="s">
        <v>671</v>
      </c>
      <c r="D217" s="61" t="s">
        <v>672</v>
      </c>
      <c r="E217" s="222" t="s">
        <v>317</v>
      </c>
      <c r="F217" s="143">
        <v>1115434728</v>
      </c>
      <c r="G217" s="60">
        <v>11694</v>
      </c>
      <c r="H217" s="114" t="s">
        <v>673</v>
      </c>
      <c r="I217" s="28">
        <v>15492</v>
      </c>
      <c r="J217" s="28">
        <v>0</v>
      </c>
      <c r="K217" s="28">
        <v>0</v>
      </c>
      <c r="L217" s="28">
        <v>0</v>
      </c>
      <c r="M217" s="28">
        <f t="shared" si="171"/>
        <v>15492</v>
      </c>
      <c r="N217" s="17">
        <v>0</v>
      </c>
      <c r="O217" s="17">
        <v>0</v>
      </c>
      <c r="P217" s="28">
        <f t="shared" si="176"/>
        <v>0</v>
      </c>
      <c r="Q217" s="28">
        <f t="shared" si="177"/>
        <v>0</v>
      </c>
      <c r="R217" s="28">
        <f t="shared" si="178"/>
        <v>0</v>
      </c>
      <c r="S217" s="28">
        <v>0</v>
      </c>
      <c r="T217" s="28">
        <v>0</v>
      </c>
      <c r="U217" s="28">
        <v>0</v>
      </c>
      <c r="V217" s="28">
        <f t="shared" si="172"/>
        <v>0</v>
      </c>
      <c r="W217" s="28">
        <f t="shared" si="173"/>
        <v>0</v>
      </c>
      <c r="X217" s="28">
        <f t="shared" si="174"/>
        <v>0</v>
      </c>
      <c r="Y217" s="28">
        <f t="shared" si="152"/>
        <v>0</v>
      </c>
      <c r="Z217" s="28">
        <f t="shared" si="180"/>
        <v>0</v>
      </c>
      <c r="AA217" s="38">
        <v>0</v>
      </c>
      <c r="AB217" s="28">
        <v>0</v>
      </c>
      <c r="AC217" s="28">
        <v>0</v>
      </c>
      <c r="AD217" s="28">
        <f t="shared" si="175"/>
        <v>0</v>
      </c>
      <c r="AE217" s="28">
        <f t="shared" si="181"/>
        <v>0</v>
      </c>
      <c r="AF217" s="34"/>
      <c r="AG217" s="47"/>
      <c r="AI217" s="56"/>
      <c r="AJ217" s="56"/>
      <c r="AK217" s="56"/>
      <c r="AL217" s="56"/>
      <c r="AM217" s="56"/>
      <c r="AN217" s="56"/>
      <c r="AO217" s="56"/>
      <c r="AP217" s="57"/>
    </row>
    <row r="218" spans="1:42" s="42" customFormat="1" ht="30.6" customHeight="1">
      <c r="A218" s="152">
        <v>209</v>
      </c>
      <c r="B218" s="45" t="s">
        <v>660</v>
      </c>
      <c r="C218" s="23" t="s">
        <v>674</v>
      </c>
      <c r="D218" s="23" t="s">
        <v>675</v>
      </c>
      <c r="E218" s="222" t="s">
        <v>317</v>
      </c>
      <c r="F218" s="143">
        <v>1115469758</v>
      </c>
      <c r="G218" s="60">
        <v>11728</v>
      </c>
      <c r="H218" s="114" t="s">
        <v>676</v>
      </c>
      <c r="I218" s="28">
        <v>15492</v>
      </c>
      <c r="J218" s="28">
        <v>0</v>
      </c>
      <c r="K218" s="28">
        <v>0</v>
      </c>
      <c r="L218" s="28">
        <v>0</v>
      </c>
      <c r="M218" s="28">
        <f t="shared" si="171"/>
        <v>15492</v>
      </c>
      <c r="N218" s="17">
        <v>0</v>
      </c>
      <c r="O218" s="17">
        <v>0</v>
      </c>
      <c r="P218" s="28">
        <f t="shared" si="176"/>
        <v>0</v>
      </c>
      <c r="Q218" s="28">
        <f t="shared" si="177"/>
        <v>0</v>
      </c>
      <c r="R218" s="28">
        <f t="shared" si="178"/>
        <v>0</v>
      </c>
      <c r="S218" s="28">
        <v>0</v>
      </c>
      <c r="T218" s="28">
        <v>0</v>
      </c>
      <c r="U218" s="28">
        <v>0</v>
      </c>
      <c r="V218" s="28">
        <f t="shared" si="172"/>
        <v>0</v>
      </c>
      <c r="W218" s="28">
        <f t="shared" si="173"/>
        <v>0</v>
      </c>
      <c r="X218" s="28">
        <f t="shared" si="174"/>
        <v>0</v>
      </c>
      <c r="Y218" s="28">
        <f t="shared" si="152"/>
        <v>0</v>
      </c>
      <c r="Z218" s="28">
        <f t="shared" si="180"/>
        <v>0</v>
      </c>
      <c r="AA218" s="38">
        <v>0</v>
      </c>
      <c r="AB218" s="28">
        <v>0</v>
      </c>
      <c r="AC218" s="28">
        <v>0</v>
      </c>
      <c r="AD218" s="28">
        <f t="shared" si="175"/>
        <v>0</v>
      </c>
      <c r="AE218" s="28">
        <f t="shared" si="181"/>
        <v>0</v>
      </c>
      <c r="AF218" s="34"/>
      <c r="AG218" s="47"/>
      <c r="AI218" s="56"/>
      <c r="AJ218" s="56"/>
      <c r="AK218" s="56"/>
      <c r="AL218" s="56"/>
      <c r="AM218" s="56"/>
      <c r="AN218" s="56"/>
      <c r="AO218" s="56"/>
      <c r="AP218" s="57"/>
    </row>
    <row r="219" spans="1:42" s="42" customFormat="1" ht="30.6" customHeight="1">
      <c r="A219" s="13">
        <v>210</v>
      </c>
      <c r="B219" s="45" t="s">
        <v>660</v>
      </c>
      <c r="C219" s="66" t="s">
        <v>447</v>
      </c>
      <c r="D219" s="23" t="s">
        <v>660</v>
      </c>
      <c r="E219" s="222" t="s">
        <v>317</v>
      </c>
      <c r="F219" s="151">
        <v>1114571555</v>
      </c>
      <c r="G219" s="60">
        <v>11814</v>
      </c>
      <c r="H219" s="126" t="s">
        <v>677</v>
      </c>
      <c r="I219" s="28">
        <v>15492</v>
      </c>
      <c r="J219" s="28">
        <v>0</v>
      </c>
      <c r="K219" s="28">
        <v>0</v>
      </c>
      <c r="L219" s="28">
        <v>0</v>
      </c>
      <c r="M219" s="28">
        <f t="shared" si="171"/>
        <v>15492</v>
      </c>
      <c r="N219" s="17">
        <v>31</v>
      </c>
      <c r="O219" s="17">
        <v>0</v>
      </c>
      <c r="P219" s="28">
        <f t="shared" si="176"/>
        <v>15492</v>
      </c>
      <c r="Q219" s="28">
        <f t="shared" si="177"/>
        <v>0</v>
      </c>
      <c r="R219" s="28">
        <f t="shared" si="178"/>
        <v>0</v>
      </c>
      <c r="S219" s="28">
        <v>0</v>
      </c>
      <c r="T219" s="28">
        <v>0</v>
      </c>
      <c r="U219" s="28">
        <v>0</v>
      </c>
      <c r="V219" s="28">
        <f t="shared" si="172"/>
        <v>15492</v>
      </c>
      <c r="W219" s="28">
        <f t="shared" si="173"/>
        <v>15000</v>
      </c>
      <c r="X219" s="28">
        <f t="shared" si="174"/>
        <v>15492</v>
      </c>
      <c r="Y219" s="28">
        <f t="shared" si="152"/>
        <v>1800</v>
      </c>
      <c r="Z219" s="28">
        <f t="shared" si="180"/>
        <v>117</v>
      </c>
      <c r="AA219" s="38">
        <v>0</v>
      </c>
      <c r="AB219" s="28">
        <v>0</v>
      </c>
      <c r="AC219" s="28">
        <v>0</v>
      </c>
      <c r="AD219" s="28">
        <f t="shared" si="175"/>
        <v>1917</v>
      </c>
      <c r="AE219" s="28">
        <f t="shared" si="181"/>
        <v>13575</v>
      </c>
      <c r="AF219" s="34" t="s">
        <v>86</v>
      </c>
      <c r="AG219" s="47">
        <v>44235</v>
      </c>
      <c r="AI219" s="56"/>
      <c r="AJ219" s="56"/>
      <c r="AK219" s="56"/>
      <c r="AL219" s="56"/>
      <c r="AM219" s="56"/>
      <c r="AN219" s="56"/>
      <c r="AO219" s="56"/>
      <c r="AP219" s="57"/>
    </row>
    <row r="220" spans="1:42" s="42" customFormat="1" ht="30.6" customHeight="1">
      <c r="A220" s="152">
        <v>211</v>
      </c>
      <c r="B220" s="45" t="s">
        <v>660</v>
      </c>
      <c r="C220" s="66" t="s">
        <v>678</v>
      </c>
      <c r="D220" s="133" t="s">
        <v>679</v>
      </c>
      <c r="E220" s="222" t="s">
        <v>317</v>
      </c>
      <c r="F220" s="151">
        <v>1115608664</v>
      </c>
      <c r="G220" s="60">
        <v>11818</v>
      </c>
      <c r="H220" s="124" t="s">
        <v>680</v>
      </c>
      <c r="I220" s="28">
        <v>15492</v>
      </c>
      <c r="J220" s="28">
        <v>0</v>
      </c>
      <c r="K220" s="28">
        <v>0</v>
      </c>
      <c r="L220" s="28">
        <v>0</v>
      </c>
      <c r="M220" s="28">
        <f t="shared" si="171"/>
        <v>15492</v>
      </c>
      <c r="N220" s="17">
        <v>0</v>
      </c>
      <c r="O220" s="17">
        <v>0</v>
      </c>
      <c r="P220" s="28">
        <f t="shared" si="176"/>
        <v>0</v>
      </c>
      <c r="Q220" s="28">
        <f t="shared" si="177"/>
        <v>0</v>
      </c>
      <c r="R220" s="28">
        <f t="shared" si="178"/>
        <v>0</v>
      </c>
      <c r="S220" s="28">
        <v>0</v>
      </c>
      <c r="T220" s="28">
        <v>0</v>
      </c>
      <c r="U220" s="28">
        <v>0</v>
      </c>
      <c r="V220" s="28">
        <f t="shared" si="172"/>
        <v>0</v>
      </c>
      <c r="W220" s="28">
        <f t="shared" si="173"/>
        <v>0</v>
      </c>
      <c r="X220" s="28">
        <f t="shared" si="174"/>
        <v>0</v>
      </c>
      <c r="Y220" s="28">
        <f t="shared" si="152"/>
        <v>0</v>
      </c>
      <c r="Z220" s="28">
        <f t="shared" si="180"/>
        <v>0</v>
      </c>
      <c r="AA220" s="38">
        <v>0</v>
      </c>
      <c r="AB220" s="28">
        <v>0</v>
      </c>
      <c r="AC220" s="28">
        <v>0</v>
      </c>
      <c r="AD220" s="28">
        <f t="shared" si="175"/>
        <v>0</v>
      </c>
      <c r="AE220" s="28">
        <f t="shared" si="181"/>
        <v>0</v>
      </c>
      <c r="AF220" s="34"/>
      <c r="AG220" s="47"/>
      <c r="AI220" s="56"/>
      <c r="AJ220" s="56"/>
      <c r="AK220" s="56"/>
      <c r="AL220" s="56"/>
      <c r="AM220" s="56"/>
      <c r="AN220" s="56"/>
      <c r="AO220" s="56"/>
      <c r="AP220" s="57"/>
    </row>
    <row r="221" spans="1:42" s="42" customFormat="1" ht="30.6" customHeight="1">
      <c r="A221" s="152">
        <v>212</v>
      </c>
      <c r="B221" s="45" t="s">
        <v>681</v>
      </c>
      <c r="C221" s="23" t="s">
        <v>681</v>
      </c>
      <c r="D221" s="23" t="s">
        <v>682</v>
      </c>
      <c r="E221" s="12" t="s">
        <v>313</v>
      </c>
      <c r="F221" s="17">
        <v>1106654254</v>
      </c>
      <c r="G221" s="18">
        <v>765</v>
      </c>
      <c r="H221" s="139" t="s">
        <v>683</v>
      </c>
      <c r="I221" s="28">
        <v>20000</v>
      </c>
      <c r="J221" s="28">
        <v>0</v>
      </c>
      <c r="K221" s="28">
        <v>0</v>
      </c>
      <c r="L221" s="28">
        <v>0</v>
      </c>
      <c r="M221" s="28">
        <f t="shared" si="171"/>
        <v>20000</v>
      </c>
      <c r="N221" s="17">
        <v>31</v>
      </c>
      <c r="O221" s="17">
        <v>0</v>
      </c>
      <c r="P221" s="28">
        <f t="shared" si="176"/>
        <v>20000</v>
      </c>
      <c r="Q221" s="28">
        <f t="shared" si="177"/>
        <v>0</v>
      </c>
      <c r="R221" s="28">
        <f t="shared" si="178"/>
        <v>0</v>
      </c>
      <c r="S221" s="28">
        <v>0</v>
      </c>
      <c r="T221" s="28">
        <v>0</v>
      </c>
      <c r="U221" s="28">
        <v>0</v>
      </c>
      <c r="V221" s="28">
        <f t="shared" si="172"/>
        <v>20000</v>
      </c>
      <c r="W221" s="28">
        <f t="shared" si="173"/>
        <v>15000</v>
      </c>
      <c r="X221" s="28">
        <f t="shared" si="174"/>
        <v>20000</v>
      </c>
      <c r="Y221" s="28">
        <f t="shared" si="152"/>
        <v>1800</v>
      </c>
      <c r="Z221" s="28">
        <f t="shared" si="180"/>
        <v>150</v>
      </c>
      <c r="AA221" s="38">
        <v>0</v>
      </c>
      <c r="AB221" s="28">
        <v>0</v>
      </c>
      <c r="AC221" s="28">
        <v>0</v>
      </c>
      <c r="AD221" s="28">
        <f t="shared" si="175"/>
        <v>1950</v>
      </c>
      <c r="AE221" s="28">
        <f t="shared" si="181"/>
        <v>18050</v>
      </c>
      <c r="AF221" s="34" t="s">
        <v>86</v>
      </c>
      <c r="AG221" s="47">
        <v>44233</v>
      </c>
      <c r="AH221" s="58"/>
      <c r="AI221" s="56"/>
      <c r="AJ221" s="56"/>
      <c r="AK221" s="56"/>
      <c r="AL221" s="56"/>
      <c r="AM221" s="56"/>
      <c r="AN221" s="56"/>
      <c r="AO221" s="56"/>
      <c r="AP221" s="57"/>
    </row>
    <row r="222" spans="1:42" s="42" customFormat="1" ht="30.6" customHeight="1">
      <c r="A222" s="13">
        <v>213</v>
      </c>
      <c r="B222" s="45" t="s">
        <v>681</v>
      </c>
      <c r="C222" s="12" t="s">
        <v>684</v>
      </c>
      <c r="D222" s="12" t="s">
        <v>685</v>
      </c>
      <c r="E222" s="12" t="s">
        <v>313</v>
      </c>
      <c r="F222" s="13">
        <v>1114594041</v>
      </c>
      <c r="G222" s="14">
        <v>1286</v>
      </c>
      <c r="H222" s="139" t="s">
        <v>686</v>
      </c>
      <c r="I222" s="28">
        <v>16400</v>
      </c>
      <c r="J222" s="28">
        <v>0</v>
      </c>
      <c r="K222" s="28">
        <v>0</v>
      </c>
      <c r="L222" s="28">
        <v>0</v>
      </c>
      <c r="M222" s="28">
        <f t="shared" si="171"/>
        <v>16400</v>
      </c>
      <c r="N222" s="17">
        <v>31</v>
      </c>
      <c r="O222" s="17">
        <v>0</v>
      </c>
      <c r="P222" s="28">
        <f t="shared" si="176"/>
        <v>16400</v>
      </c>
      <c r="Q222" s="28">
        <f t="shared" si="177"/>
        <v>0</v>
      </c>
      <c r="R222" s="28">
        <f t="shared" si="178"/>
        <v>0</v>
      </c>
      <c r="S222" s="28">
        <v>0</v>
      </c>
      <c r="T222" s="28">
        <v>0</v>
      </c>
      <c r="U222" s="28">
        <v>0</v>
      </c>
      <c r="V222" s="28">
        <f t="shared" si="172"/>
        <v>16400</v>
      </c>
      <c r="W222" s="28">
        <f t="shared" si="173"/>
        <v>15000</v>
      </c>
      <c r="X222" s="28">
        <f t="shared" si="174"/>
        <v>16400</v>
      </c>
      <c r="Y222" s="28">
        <f t="shared" si="152"/>
        <v>1800</v>
      </c>
      <c r="Z222" s="28">
        <f t="shared" si="180"/>
        <v>123</v>
      </c>
      <c r="AA222" s="38">
        <v>0</v>
      </c>
      <c r="AB222" s="28">
        <v>0</v>
      </c>
      <c r="AC222" s="28">
        <v>0</v>
      </c>
      <c r="AD222" s="28">
        <f t="shared" si="175"/>
        <v>1923</v>
      </c>
      <c r="AE222" s="28">
        <f t="shared" si="181"/>
        <v>14477</v>
      </c>
      <c r="AF222" s="34" t="s">
        <v>86</v>
      </c>
      <c r="AG222" s="47">
        <v>44233</v>
      </c>
      <c r="AI222" s="56"/>
      <c r="AJ222" s="56"/>
      <c r="AK222" s="56"/>
      <c r="AL222" s="56"/>
      <c r="AM222" s="56"/>
      <c r="AN222" s="56"/>
      <c r="AO222" s="56"/>
      <c r="AP222" s="57"/>
    </row>
    <row r="223" spans="1:42" s="42" customFormat="1" ht="30.6" customHeight="1">
      <c r="A223" s="152">
        <v>214</v>
      </c>
      <c r="B223" s="45" t="s">
        <v>681</v>
      </c>
      <c r="C223" s="12" t="s">
        <v>687</v>
      </c>
      <c r="D223" s="12" t="s">
        <v>688</v>
      </c>
      <c r="E223" s="12" t="s">
        <v>317</v>
      </c>
      <c r="F223" s="13">
        <v>1114887025</v>
      </c>
      <c r="G223" s="14">
        <v>1440</v>
      </c>
      <c r="H223" s="139" t="s">
        <v>689</v>
      </c>
      <c r="I223" s="28">
        <v>18000</v>
      </c>
      <c r="J223" s="28">
        <v>0</v>
      </c>
      <c r="K223" s="28">
        <v>0</v>
      </c>
      <c r="L223" s="28">
        <v>0</v>
      </c>
      <c r="M223" s="28">
        <f t="shared" si="171"/>
        <v>18000</v>
      </c>
      <c r="N223" s="17">
        <v>31</v>
      </c>
      <c r="O223" s="17">
        <v>0</v>
      </c>
      <c r="P223" s="28">
        <f t="shared" si="176"/>
        <v>18000</v>
      </c>
      <c r="Q223" s="28">
        <f t="shared" si="177"/>
        <v>0</v>
      </c>
      <c r="R223" s="28">
        <f t="shared" si="178"/>
        <v>0</v>
      </c>
      <c r="S223" s="28">
        <v>0</v>
      </c>
      <c r="T223" s="28">
        <v>0</v>
      </c>
      <c r="U223" s="28">
        <v>0</v>
      </c>
      <c r="V223" s="28">
        <f t="shared" si="172"/>
        <v>18000</v>
      </c>
      <c r="W223" s="28">
        <f t="shared" si="173"/>
        <v>15000</v>
      </c>
      <c r="X223" s="28">
        <f t="shared" si="174"/>
        <v>18000</v>
      </c>
      <c r="Y223" s="28">
        <f t="shared" si="152"/>
        <v>1800</v>
      </c>
      <c r="Z223" s="28">
        <f t="shared" si="180"/>
        <v>135</v>
      </c>
      <c r="AA223" s="38">
        <v>0</v>
      </c>
      <c r="AB223" s="28">
        <v>0</v>
      </c>
      <c r="AC223" s="28">
        <v>0</v>
      </c>
      <c r="AD223" s="28">
        <f t="shared" si="175"/>
        <v>1935</v>
      </c>
      <c r="AE223" s="28">
        <f t="shared" si="181"/>
        <v>16065</v>
      </c>
      <c r="AF223" s="34" t="s">
        <v>86</v>
      </c>
      <c r="AG223" s="47">
        <v>44235</v>
      </c>
      <c r="AH223" s="56"/>
      <c r="AI223" s="56"/>
      <c r="AJ223" s="56"/>
      <c r="AK223" s="56"/>
      <c r="AL223" s="57"/>
    </row>
    <row r="224" spans="1:42" s="42" customFormat="1" ht="30.6" customHeight="1">
      <c r="A224" s="152">
        <v>215</v>
      </c>
      <c r="B224" s="45" t="s">
        <v>681</v>
      </c>
      <c r="C224" s="23" t="s">
        <v>690</v>
      </c>
      <c r="D224" s="23" t="s">
        <v>691</v>
      </c>
      <c r="E224" s="12" t="s">
        <v>317</v>
      </c>
      <c r="F224" s="16">
        <v>1115003551</v>
      </c>
      <c r="G224" s="14">
        <v>11488</v>
      </c>
      <c r="H224" s="33" t="s">
        <v>692</v>
      </c>
      <c r="I224" s="28">
        <v>18000</v>
      </c>
      <c r="J224" s="28">
        <v>0</v>
      </c>
      <c r="K224" s="28">
        <v>0</v>
      </c>
      <c r="L224" s="28">
        <v>0</v>
      </c>
      <c r="M224" s="28">
        <f t="shared" si="171"/>
        <v>18000</v>
      </c>
      <c r="N224" s="17">
        <v>31</v>
      </c>
      <c r="O224" s="17">
        <v>0</v>
      </c>
      <c r="P224" s="28">
        <f t="shared" si="176"/>
        <v>18000</v>
      </c>
      <c r="Q224" s="28">
        <f t="shared" si="177"/>
        <v>0</v>
      </c>
      <c r="R224" s="28">
        <f t="shared" si="178"/>
        <v>0</v>
      </c>
      <c r="S224" s="28">
        <v>0</v>
      </c>
      <c r="T224" s="28">
        <v>0</v>
      </c>
      <c r="U224" s="28">
        <v>0</v>
      </c>
      <c r="V224" s="28">
        <f t="shared" si="172"/>
        <v>18000</v>
      </c>
      <c r="W224" s="28">
        <f t="shared" si="173"/>
        <v>15000</v>
      </c>
      <c r="X224" s="28">
        <f t="shared" si="174"/>
        <v>18000</v>
      </c>
      <c r="Y224" s="28">
        <f t="shared" si="152"/>
        <v>1800</v>
      </c>
      <c r="Z224" s="28">
        <f t="shared" si="180"/>
        <v>135</v>
      </c>
      <c r="AA224" s="38">
        <v>0</v>
      </c>
      <c r="AB224" s="28">
        <v>0</v>
      </c>
      <c r="AC224" s="28">
        <v>0</v>
      </c>
      <c r="AD224" s="28">
        <f t="shared" si="175"/>
        <v>1935</v>
      </c>
      <c r="AE224" s="28">
        <f t="shared" si="181"/>
        <v>16065</v>
      </c>
      <c r="AF224" s="34" t="s">
        <v>86</v>
      </c>
      <c r="AG224" s="47">
        <v>44235</v>
      </c>
      <c r="AH224" s="56"/>
      <c r="AI224" s="56"/>
      <c r="AJ224" s="56"/>
      <c r="AK224" s="56"/>
      <c r="AL224" s="56"/>
      <c r="AM224" s="56"/>
      <c r="AN224" s="56"/>
      <c r="AO224" s="56"/>
      <c r="AP224" s="57"/>
    </row>
    <row r="225" spans="1:42" s="42" customFormat="1" ht="30.6" customHeight="1">
      <c r="A225" s="13">
        <v>216</v>
      </c>
      <c r="B225" s="45" t="s">
        <v>681</v>
      </c>
      <c r="C225" s="12" t="s">
        <v>693</v>
      </c>
      <c r="D225" s="130" t="s">
        <v>694</v>
      </c>
      <c r="E225" s="12" t="s">
        <v>313</v>
      </c>
      <c r="F225" s="16">
        <v>1115200041</v>
      </c>
      <c r="G225" s="14">
        <v>11584</v>
      </c>
      <c r="H225" s="114" t="s">
        <v>695</v>
      </c>
      <c r="I225" s="28">
        <v>16400</v>
      </c>
      <c r="J225" s="28">
        <v>0</v>
      </c>
      <c r="K225" s="28">
        <v>0</v>
      </c>
      <c r="L225" s="28">
        <v>0</v>
      </c>
      <c r="M225" s="28">
        <f t="shared" si="171"/>
        <v>16400</v>
      </c>
      <c r="N225" s="17">
        <v>31</v>
      </c>
      <c r="O225" s="17">
        <v>0</v>
      </c>
      <c r="P225" s="28">
        <f t="shared" si="176"/>
        <v>16400</v>
      </c>
      <c r="Q225" s="28">
        <f t="shared" si="177"/>
        <v>0</v>
      </c>
      <c r="R225" s="28">
        <f t="shared" si="178"/>
        <v>0</v>
      </c>
      <c r="S225" s="28">
        <v>0</v>
      </c>
      <c r="T225" s="28">
        <v>0</v>
      </c>
      <c r="U225" s="28">
        <v>0</v>
      </c>
      <c r="V225" s="28">
        <f t="shared" si="172"/>
        <v>16400</v>
      </c>
      <c r="W225" s="28">
        <f t="shared" si="173"/>
        <v>15000</v>
      </c>
      <c r="X225" s="28">
        <f t="shared" si="174"/>
        <v>16400</v>
      </c>
      <c r="Y225" s="28">
        <f t="shared" si="152"/>
        <v>1800</v>
      </c>
      <c r="Z225" s="28">
        <f t="shared" si="180"/>
        <v>123</v>
      </c>
      <c r="AA225" s="38">
        <v>0</v>
      </c>
      <c r="AB225" s="28">
        <v>0</v>
      </c>
      <c r="AC225" s="28">
        <v>0</v>
      </c>
      <c r="AD225" s="28">
        <f t="shared" si="175"/>
        <v>1923</v>
      </c>
      <c r="AE225" s="28">
        <f t="shared" si="181"/>
        <v>14477</v>
      </c>
      <c r="AF225" s="34" t="s">
        <v>86</v>
      </c>
      <c r="AG225" s="47">
        <v>44233</v>
      </c>
      <c r="AI225" s="56"/>
      <c r="AJ225" s="56"/>
      <c r="AK225" s="56"/>
      <c r="AL225" s="56"/>
      <c r="AM225" s="56"/>
      <c r="AN225" s="56"/>
      <c r="AO225" s="56"/>
      <c r="AP225" s="57"/>
    </row>
    <row r="226" spans="1:42" s="42" customFormat="1" ht="30.6" customHeight="1">
      <c r="A226" s="152">
        <v>217</v>
      </c>
      <c r="B226" s="45" t="s">
        <v>681</v>
      </c>
      <c r="C226" s="23" t="s">
        <v>696</v>
      </c>
      <c r="D226" s="61" t="s">
        <v>685</v>
      </c>
      <c r="E226" s="12" t="s">
        <v>313</v>
      </c>
      <c r="F226" s="16">
        <v>1115240203</v>
      </c>
      <c r="G226" s="14">
        <v>11608</v>
      </c>
      <c r="H226" s="114" t="s">
        <v>697</v>
      </c>
      <c r="I226" s="28">
        <v>16400</v>
      </c>
      <c r="J226" s="28">
        <v>0</v>
      </c>
      <c r="K226" s="28">
        <v>0</v>
      </c>
      <c r="L226" s="28">
        <v>0</v>
      </c>
      <c r="M226" s="28">
        <f t="shared" si="171"/>
        <v>16400</v>
      </c>
      <c r="N226" s="17">
        <v>31</v>
      </c>
      <c r="O226" s="17">
        <v>0</v>
      </c>
      <c r="P226" s="28">
        <f t="shared" si="176"/>
        <v>16400</v>
      </c>
      <c r="Q226" s="28">
        <f t="shared" si="177"/>
        <v>0</v>
      </c>
      <c r="R226" s="28">
        <f t="shared" si="178"/>
        <v>0</v>
      </c>
      <c r="S226" s="28">
        <v>0</v>
      </c>
      <c r="T226" s="28">
        <v>0</v>
      </c>
      <c r="U226" s="28">
        <v>0</v>
      </c>
      <c r="V226" s="28">
        <f t="shared" si="172"/>
        <v>16400</v>
      </c>
      <c r="W226" s="28">
        <f t="shared" si="173"/>
        <v>15000</v>
      </c>
      <c r="X226" s="28">
        <f t="shared" si="174"/>
        <v>16400</v>
      </c>
      <c r="Y226" s="28">
        <f t="shared" si="152"/>
        <v>1800</v>
      </c>
      <c r="Z226" s="28">
        <f t="shared" si="180"/>
        <v>123</v>
      </c>
      <c r="AA226" s="38">
        <v>0</v>
      </c>
      <c r="AB226" s="28">
        <v>0</v>
      </c>
      <c r="AC226" s="28">
        <v>0</v>
      </c>
      <c r="AD226" s="28">
        <f t="shared" si="175"/>
        <v>1923</v>
      </c>
      <c r="AE226" s="28">
        <f t="shared" si="181"/>
        <v>14477</v>
      </c>
      <c r="AF226" s="34" t="s">
        <v>86</v>
      </c>
      <c r="AG226" s="47">
        <v>44233</v>
      </c>
      <c r="AI226" s="56"/>
      <c r="AJ226" s="56"/>
      <c r="AK226" s="56"/>
      <c r="AL226" s="56"/>
      <c r="AM226" s="56"/>
      <c r="AN226" s="56"/>
      <c r="AO226" s="56"/>
      <c r="AP226" s="57"/>
    </row>
    <row r="227" spans="1:42" s="42" customFormat="1" ht="30.6" customHeight="1">
      <c r="A227" s="152">
        <v>218</v>
      </c>
      <c r="B227" s="45" t="s">
        <v>681</v>
      </c>
      <c r="C227" s="23" t="s">
        <v>698</v>
      </c>
      <c r="D227" s="23" t="s">
        <v>170</v>
      </c>
      <c r="E227" s="12" t="s">
        <v>313</v>
      </c>
      <c r="F227" s="16">
        <v>1113628510</v>
      </c>
      <c r="G227" s="17">
        <v>11554</v>
      </c>
      <c r="H227" s="36" t="s">
        <v>699</v>
      </c>
      <c r="I227" s="28">
        <v>16400</v>
      </c>
      <c r="J227" s="28">
        <v>0</v>
      </c>
      <c r="K227" s="28">
        <v>0</v>
      </c>
      <c r="L227" s="28">
        <v>0</v>
      </c>
      <c r="M227" s="28">
        <f>I227+J227+K227+L227</f>
        <v>16400</v>
      </c>
      <c r="N227" s="17">
        <v>31</v>
      </c>
      <c r="O227" s="17">
        <v>0</v>
      </c>
      <c r="P227" s="28">
        <f t="shared" si="176"/>
        <v>16400</v>
      </c>
      <c r="Q227" s="28">
        <f t="shared" si="177"/>
        <v>0</v>
      </c>
      <c r="R227" s="28">
        <f t="shared" si="178"/>
        <v>0</v>
      </c>
      <c r="S227" s="28">
        <v>0</v>
      </c>
      <c r="T227" s="28">
        <v>0</v>
      </c>
      <c r="U227" s="28">
        <v>0</v>
      </c>
      <c r="V227" s="28">
        <f>P227+Q227+R227+S227+T227+U227</f>
        <v>16400</v>
      </c>
      <c r="W227" s="28">
        <f>IF(P227&gt;15000,15000,P227)</f>
        <v>15000</v>
      </c>
      <c r="X227" s="28">
        <f>V227</f>
        <v>16400</v>
      </c>
      <c r="Y227" s="28">
        <f t="shared" si="152"/>
        <v>1800</v>
      </c>
      <c r="Z227" s="28">
        <f t="shared" si="180"/>
        <v>123</v>
      </c>
      <c r="AA227" s="38">
        <v>0</v>
      </c>
      <c r="AB227" s="28">
        <v>0</v>
      </c>
      <c r="AC227" s="28">
        <v>0</v>
      </c>
      <c r="AD227" s="28">
        <f>+Y227+Z227+AA227+AB227+AC227</f>
        <v>1923</v>
      </c>
      <c r="AE227" s="28">
        <f>V227-AD227</f>
        <v>14477</v>
      </c>
      <c r="AF227" s="34" t="s">
        <v>86</v>
      </c>
      <c r="AG227" s="47">
        <v>44235</v>
      </c>
      <c r="AI227" s="56"/>
      <c r="AJ227" s="56"/>
      <c r="AK227" s="56"/>
      <c r="AL227" s="57"/>
    </row>
    <row r="228" spans="1:42" s="42" customFormat="1" ht="30.6" customHeight="1">
      <c r="A228" s="13">
        <v>219</v>
      </c>
      <c r="B228" s="45" t="s">
        <v>681</v>
      </c>
      <c r="C228" s="23" t="s">
        <v>700</v>
      </c>
      <c r="D228" s="23" t="s">
        <v>701</v>
      </c>
      <c r="E228" s="12" t="s">
        <v>317</v>
      </c>
      <c r="F228" s="194">
        <v>1115737579</v>
      </c>
      <c r="G228" s="17">
        <v>11874</v>
      </c>
      <c r="H228" s="126" t="s">
        <v>702</v>
      </c>
      <c r="I228" s="28">
        <v>15492</v>
      </c>
      <c r="J228" s="28">
        <v>0</v>
      </c>
      <c r="K228" s="28">
        <v>0</v>
      </c>
      <c r="L228" s="28">
        <v>0</v>
      </c>
      <c r="M228" s="28">
        <f t="shared" ref="M228:M238" si="182">I228+J228+K228+L228</f>
        <v>15492</v>
      </c>
      <c r="N228" s="17">
        <v>31</v>
      </c>
      <c r="O228" s="17">
        <v>0</v>
      </c>
      <c r="P228" s="28">
        <f t="shared" si="176"/>
        <v>15492</v>
      </c>
      <c r="Q228" s="28">
        <f t="shared" si="177"/>
        <v>0</v>
      </c>
      <c r="R228" s="28">
        <f t="shared" si="178"/>
        <v>0</v>
      </c>
      <c r="S228" s="28">
        <v>0</v>
      </c>
      <c r="T228" s="28">
        <v>0</v>
      </c>
      <c r="U228" s="28">
        <v>0</v>
      </c>
      <c r="V228" s="28">
        <f t="shared" ref="V228:V238" si="183">P228+Q228+R228+S228+T228+U228</f>
        <v>15492</v>
      </c>
      <c r="W228" s="28">
        <f t="shared" ref="W228:W238" si="184">IF(P228&gt;15000,15000,P228)</f>
        <v>15000</v>
      </c>
      <c r="X228" s="28">
        <f t="shared" ref="X228:X238" si="185">V228</f>
        <v>15492</v>
      </c>
      <c r="Y228" s="28">
        <f t="shared" si="152"/>
        <v>1800</v>
      </c>
      <c r="Z228" s="28">
        <f t="shared" si="180"/>
        <v>117</v>
      </c>
      <c r="AA228" s="38">
        <v>0</v>
      </c>
      <c r="AB228" s="28">
        <v>0</v>
      </c>
      <c r="AC228" s="28">
        <v>0</v>
      </c>
      <c r="AD228" s="28">
        <f t="shared" ref="AD228:AD238" si="186">+Y228+Z228+AA228+AB228+AC228</f>
        <v>1917</v>
      </c>
      <c r="AE228" s="28">
        <f t="shared" ref="AE228:AE230" si="187">V228-AD228</f>
        <v>13575</v>
      </c>
      <c r="AF228" s="34" t="s">
        <v>86</v>
      </c>
      <c r="AG228" s="47">
        <v>44235</v>
      </c>
      <c r="AI228" s="56"/>
      <c r="AJ228" s="56"/>
      <c r="AK228" s="56"/>
      <c r="AL228" s="57"/>
    </row>
    <row r="229" spans="1:42" s="42" customFormat="1" ht="30.6" customHeight="1">
      <c r="A229" s="152">
        <v>220</v>
      </c>
      <c r="B229" s="45" t="s">
        <v>681</v>
      </c>
      <c r="C229" s="23" t="s">
        <v>703</v>
      </c>
      <c r="D229" s="23" t="s">
        <v>424</v>
      </c>
      <c r="E229" s="12" t="s">
        <v>317</v>
      </c>
      <c r="F229" s="96">
        <v>1115737624</v>
      </c>
      <c r="G229" s="17">
        <v>11886</v>
      </c>
      <c r="H229" s="126" t="s">
        <v>704</v>
      </c>
      <c r="I229" s="28">
        <v>15492</v>
      </c>
      <c r="J229" s="28">
        <v>0</v>
      </c>
      <c r="K229" s="28">
        <v>0</v>
      </c>
      <c r="L229" s="28">
        <v>0</v>
      </c>
      <c r="M229" s="28">
        <f t="shared" si="182"/>
        <v>15492</v>
      </c>
      <c r="N229" s="17">
        <v>31</v>
      </c>
      <c r="O229" s="17">
        <v>0</v>
      </c>
      <c r="P229" s="28">
        <f t="shared" si="176"/>
        <v>15492</v>
      </c>
      <c r="Q229" s="28">
        <f t="shared" si="177"/>
        <v>0</v>
      </c>
      <c r="R229" s="28">
        <f t="shared" si="178"/>
        <v>0</v>
      </c>
      <c r="S229" s="28">
        <v>0</v>
      </c>
      <c r="T229" s="28">
        <v>0</v>
      </c>
      <c r="U229" s="28">
        <v>0</v>
      </c>
      <c r="V229" s="28">
        <f t="shared" si="183"/>
        <v>15492</v>
      </c>
      <c r="W229" s="28">
        <f t="shared" si="184"/>
        <v>15000</v>
      </c>
      <c r="X229" s="28">
        <f t="shared" si="185"/>
        <v>15492</v>
      </c>
      <c r="Y229" s="28">
        <f t="shared" si="152"/>
        <v>1800</v>
      </c>
      <c r="Z229" s="28">
        <f t="shared" si="180"/>
        <v>117</v>
      </c>
      <c r="AA229" s="38">
        <v>0</v>
      </c>
      <c r="AB229" s="28">
        <v>0</v>
      </c>
      <c r="AC229" s="28">
        <v>0</v>
      </c>
      <c r="AD229" s="28">
        <f t="shared" si="186"/>
        <v>1917</v>
      </c>
      <c r="AE229" s="28">
        <f t="shared" si="187"/>
        <v>13575</v>
      </c>
      <c r="AF229" s="34" t="s">
        <v>86</v>
      </c>
      <c r="AG229" s="47">
        <v>44233</v>
      </c>
      <c r="AI229" s="56"/>
      <c r="AJ229" s="56"/>
      <c r="AK229" s="56"/>
      <c r="AL229" s="57"/>
    </row>
    <row r="230" spans="1:42" s="42" customFormat="1" ht="30.6" customHeight="1">
      <c r="A230" s="152">
        <v>221</v>
      </c>
      <c r="B230" s="45" t="s">
        <v>681</v>
      </c>
      <c r="C230" s="23" t="s">
        <v>705</v>
      </c>
      <c r="D230" s="23" t="s">
        <v>706</v>
      </c>
      <c r="E230" s="12" t="s">
        <v>317</v>
      </c>
      <c r="F230" s="96">
        <v>1115738824</v>
      </c>
      <c r="G230" s="17">
        <v>11890</v>
      </c>
      <c r="H230" s="126" t="s">
        <v>707</v>
      </c>
      <c r="I230" s="28">
        <v>15492</v>
      </c>
      <c r="J230" s="28">
        <v>0</v>
      </c>
      <c r="K230" s="28">
        <v>0</v>
      </c>
      <c r="L230" s="28">
        <v>0</v>
      </c>
      <c r="M230" s="28">
        <f t="shared" si="182"/>
        <v>15492</v>
      </c>
      <c r="N230" s="17">
        <v>31</v>
      </c>
      <c r="O230" s="17">
        <v>0</v>
      </c>
      <c r="P230" s="28">
        <f t="shared" si="176"/>
        <v>15492</v>
      </c>
      <c r="Q230" s="28">
        <f t="shared" si="177"/>
        <v>0</v>
      </c>
      <c r="R230" s="28">
        <f t="shared" si="178"/>
        <v>0</v>
      </c>
      <c r="S230" s="28">
        <v>0</v>
      </c>
      <c r="T230" s="28">
        <v>0</v>
      </c>
      <c r="U230" s="28">
        <v>0</v>
      </c>
      <c r="V230" s="28">
        <f t="shared" si="183"/>
        <v>15492</v>
      </c>
      <c r="W230" s="28">
        <f t="shared" si="184"/>
        <v>15000</v>
      </c>
      <c r="X230" s="28">
        <f t="shared" si="185"/>
        <v>15492</v>
      </c>
      <c r="Y230" s="28">
        <f t="shared" si="152"/>
        <v>1800</v>
      </c>
      <c r="Z230" s="28">
        <f t="shared" si="180"/>
        <v>117</v>
      </c>
      <c r="AA230" s="38">
        <v>0</v>
      </c>
      <c r="AB230" s="28">
        <v>0</v>
      </c>
      <c r="AC230" s="28">
        <v>0</v>
      </c>
      <c r="AD230" s="28">
        <f t="shared" si="186"/>
        <v>1917</v>
      </c>
      <c r="AE230" s="28">
        <f t="shared" si="187"/>
        <v>13575</v>
      </c>
      <c r="AF230" s="34" t="s">
        <v>86</v>
      </c>
      <c r="AG230" s="47">
        <v>44235</v>
      </c>
      <c r="AI230" s="56"/>
      <c r="AJ230" s="56"/>
      <c r="AK230" s="56"/>
      <c r="AL230" s="57"/>
    </row>
    <row r="231" spans="1:42" s="42" customFormat="1" ht="30.6" customHeight="1">
      <c r="A231" s="13">
        <v>222</v>
      </c>
      <c r="B231" s="45" t="s">
        <v>708</v>
      </c>
      <c r="C231" s="23" t="s">
        <v>709</v>
      </c>
      <c r="D231" s="12" t="s">
        <v>710</v>
      </c>
      <c r="E231" s="12" t="s">
        <v>307</v>
      </c>
      <c r="F231" s="158">
        <v>1113276777</v>
      </c>
      <c r="G231" s="18">
        <v>627</v>
      </c>
      <c r="H231" s="139" t="s">
        <v>711</v>
      </c>
      <c r="I231" s="28">
        <v>18000</v>
      </c>
      <c r="J231" s="28">
        <v>0</v>
      </c>
      <c r="K231" s="28">
        <v>0</v>
      </c>
      <c r="L231" s="28">
        <v>0</v>
      </c>
      <c r="M231" s="28">
        <f t="shared" si="182"/>
        <v>18000</v>
      </c>
      <c r="N231" s="17">
        <v>31</v>
      </c>
      <c r="O231" s="17">
        <v>0</v>
      </c>
      <c r="P231" s="28">
        <f t="shared" si="176"/>
        <v>18000</v>
      </c>
      <c r="Q231" s="28">
        <f t="shared" si="177"/>
        <v>0</v>
      </c>
      <c r="R231" s="28">
        <f t="shared" si="178"/>
        <v>0</v>
      </c>
      <c r="S231" s="28">
        <v>0</v>
      </c>
      <c r="T231" s="28">
        <v>0</v>
      </c>
      <c r="U231" s="28">
        <v>0</v>
      </c>
      <c r="V231" s="28">
        <f t="shared" si="183"/>
        <v>18000</v>
      </c>
      <c r="W231" s="28">
        <f t="shared" si="184"/>
        <v>15000</v>
      </c>
      <c r="X231" s="28">
        <f t="shared" si="185"/>
        <v>18000</v>
      </c>
      <c r="Y231" s="28">
        <f t="shared" si="152"/>
        <v>1800</v>
      </c>
      <c r="Z231" s="28">
        <f t="shared" si="180"/>
        <v>135</v>
      </c>
      <c r="AA231" s="38">
        <v>0</v>
      </c>
      <c r="AB231" s="28">
        <v>0</v>
      </c>
      <c r="AC231" s="28">
        <v>0</v>
      </c>
      <c r="AD231" s="28">
        <f t="shared" si="186"/>
        <v>1935</v>
      </c>
      <c r="AE231" s="28">
        <f>V231-AD231</f>
        <v>16065</v>
      </c>
      <c r="AF231" s="34" t="s">
        <v>86</v>
      </c>
      <c r="AG231" s="47">
        <v>44232</v>
      </c>
      <c r="AH231" s="56"/>
      <c r="AI231" s="56"/>
      <c r="AJ231" s="56"/>
      <c r="AK231" s="56"/>
      <c r="AL231" s="57"/>
    </row>
    <row r="232" spans="1:42" s="42" customFormat="1" ht="30.6" customHeight="1">
      <c r="A232" s="152">
        <v>223</v>
      </c>
      <c r="B232" s="45" t="s">
        <v>708</v>
      </c>
      <c r="C232" s="12" t="s">
        <v>712</v>
      </c>
      <c r="D232" s="12" t="s">
        <v>713</v>
      </c>
      <c r="E232" s="12" t="s">
        <v>313</v>
      </c>
      <c r="F232" s="158">
        <v>1106652828</v>
      </c>
      <c r="G232" s="17">
        <v>103</v>
      </c>
      <c r="H232" s="139" t="s">
        <v>714</v>
      </c>
      <c r="I232" s="28">
        <v>18000</v>
      </c>
      <c r="J232" s="28">
        <v>0</v>
      </c>
      <c r="K232" s="28">
        <v>0</v>
      </c>
      <c r="L232" s="28">
        <v>0</v>
      </c>
      <c r="M232" s="28">
        <f t="shared" si="182"/>
        <v>18000</v>
      </c>
      <c r="N232" s="17">
        <v>31</v>
      </c>
      <c r="O232" s="17">
        <v>0</v>
      </c>
      <c r="P232" s="28">
        <f t="shared" si="176"/>
        <v>18000</v>
      </c>
      <c r="Q232" s="28">
        <f t="shared" si="177"/>
        <v>0</v>
      </c>
      <c r="R232" s="28">
        <f t="shared" si="178"/>
        <v>0</v>
      </c>
      <c r="S232" s="28">
        <v>0</v>
      </c>
      <c r="T232" s="28">
        <v>0</v>
      </c>
      <c r="U232" s="28">
        <v>0</v>
      </c>
      <c r="V232" s="28">
        <f t="shared" si="183"/>
        <v>18000</v>
      </c>
      <c r="W232" s="28">
        <f t="shared" si="184"/>
        <v>15000</v>
      </c>
      <c r="X232" s="28">
        <f t="shared" si="185"/>
        <v>18000</v>
      </c>
      <c r="Y232" s="28">
        <f t="shared" si="152"/>
        <v>1800</v>
      </c>
      <c r="Z232" s="28">
        <f t="shared" si="180"/>
        <v>135</v>
      </c>
      <c r="AA232" s="38">
        <v>0</v>
      </c>
      <c r="AB232" s="28">
        <v>0</v>
      </c>
      <c r="AC232" s="28">
        <v>0</v>
      </c>
      <c r="AD232" s="28">
        <f t="shared" si="186"/>
        <v>1935</v>
      </c>
      <c r="AE232" s="28">
        <f>V232-AD232</f>
        <v>16065</v>
      </c>
      <c r="AF232" s="34" t="s">
        <v>86</v>
      </c>
      <c r="AG232" s="47">
        <v>44232</v>
      </c>
      <c r="AI232" s="56"/>
      <c r="AJ232" s="56"/>
      <c r="AK232" s="56"/>
      <c r="AL232" s="56"/>
      <c r="AM232" s="56"/>
      <c r="AN232" s="56"/>
      <c r="AO232" s="56"/>
      <c r="AP232" s="57"/>
    </row>
    <row r="233" spans="1:42" s="42" customFormat="1" ht="30.6" customHeight="1">
      <c r="A233" s="152">
        <v>224</v>
      </c>
      <c r="B233" s="45" t="s">
        <v>708</v>
      </c>
      <c r="C233" s="12" t="s">
        <v>215</v>
      </c>
      <c r="D233" s="12" t="s">
        <v>715</v>
      </c>
      <c r="E233" s="12" t="s">
        <v>313</v>
      </c>
      <c r="F233" s="158">
        <v>1112389645</v>
      </c>
      <c r="G233" s="17">
        <v>343</v>
      </c>
      <c r="H233" s="139" t="s">
        <v>716</v>
      </c>
      <c r="I233" s="28">
        <v>18000</v>
      </c>
      <c r="J233" s="28">
        <v>0</v>
      </c>
      <c r="K233" s="28">
        <v>0</v>
      </c>
      <c r="L233" s="28">
        <v>0</v>
      </c>
      <c r="M233" s="28">
        <f t="shared" si="182"/>
        <v>18000</v>
      </c>
      <c r="N233" s="17">
        <v>31</v>
      </c>
      <c r="O233" s="17">
        <v>0</v>
      </c>
      <c r="P233" s="28">
        <f t="shared" si="176"/>
        <v>18000</v>
      </c>
      <c r="Q233" s="28">
        <f t="shared" si="177"/>
        <v>0</v>
      </c>
      <c r="R233" s="28">
        <f t="shared" si="178"/>
        <v>0</v>
      </c>
      <c r="S233" s="28">
        <v>0</v>
      </c>
      <c r="T233" s="28">
        <v>0</v>
      </c>
      <c r="U233" s="28">
        <v>0</v>
      </c>
      <c r="V233" s="28">
        <f t="shared" si="183"/>
        <v>18000</v>
      </c>
      <c r="W233" s="28">
        <f t="shared" si="184"/>
        <v>15000</v>
      </c>
      <c r="X233" s="28">
        <f t="shared" si="185"/>
        <v>18000</v>
      </c>
      <c r="Y233" s="28">
        <f t="shared" si="152"/>
        <v>1800</v>
      </c>
      <c r="Z233" s="28">
        <f t="shared" si="180"/>
        <v>135</v>
      </c>
      <c r="AA233" s="38">
        <v>0</v>
      </c>
      <c r="AB233" s="28">
        <v>0</v>
      </c>
      <c r="AC233" s="28">
        <v>0</v>
      </c>
      <c r="AD233" s="28">
        <f t="shared" si="186"/>
        <v>1935</v>
      </c>
      <c r="AE233" s="28">
        <f>V233-AD233</f>
        <v>16065</v>
      </c>
      <c r="AF233" s="34" t="s">
        <v>86</v>
      </c>
      <c r="AG233" s="47">
        <v>44232</v>
      </c>
      <c r="AI233" s="56"/>
      <c r="AJ233" s="56"/>
      <c r="AK233" s="56"/>
      <c r="AL233" s="56"/>
      <c r="AM233" s="56"/>
      <c r="AN233" s="56"/>
      <c r="AO233" s="56"/>
      <c r="AP233" s="57"/>
    </row>
    <row r="234" spans="1:42" s="42" customFormat="1" ht="30.6" customHeight="1">
      <c r="A234" s="13">
        <v>225</v>
      </c>
      <c r="B234" s="45" t="s">
        <v>708</v>
      </c>
      <c r="C234" s="12" t="s">
        <v>717</v>
      </c>
      <c r="D234" s="23" t="s">
        <v>718</v>
      </c>
      <c r="E234" s="12" t="s">
        <v>317</v>
      </c>
      <c r="F234" s="158">
        <v>1112027159</v>
      </c>
      <c r="G234" s="17">
        <v>1040</v>
      </c>
      <c r="H234" s="139" t="s">
        <v>719</v>
      </c>
      <c r="I234" s="28">
        <v>15492</v>
      </c>
      <c r="J234" s="28">
        <v>0</v>
      </c>
      <c r="K234" s="28">
        <v>0</v>
      </c>
      <c r="L234" s="28">
        <v>0</v>
      </c>
      <c r="M234" s="28">
        <f t="shared" si="182"/>
        <v>15492</v>
      </c>
      <c r="N234" s="17">
        <v>0</v>
      </c>
      <c r="O234" s="17">
        <v>0</v>
      </c>
      <c r="P234" s="28">
        <f t="shared" si="176"/>
        <v>0</v>
      </c>
      <c r="Q234" s="28">
        <f t="shared" si="177"/>
        <v>0</v>
      </c>
      <c r="R234" s="28">
        <f t="shared" si="178"/>
        <v>0</v>
      </c>
      <c r="S234" s="28">
        <v>0</v>
      </c>
      <c r="T234" s="28">
        <v>0</v>
      </c>
      <c r="U234" s="28">
        <v>0</v>
      </c>
      <c r="V234" s="28">
        <f t="shared" si="183"/>
        <v>0</v>
      </c>
      <c r="W234" s="28">
        <f t="shared" si="184"/>
        <v>0</v>
      </c>
      <c r="X234" s="28">
        <f t="shared" si="185"/>
        <v>0</v>
      </c>
      <c r="Y234" s="28">
        <f t="shared" si="152"/>
        <v>0</v>
      </c>
      <c r="Z234" s="28">
        <f t="shared" si="180"/>
        <v>0</v>
      </c>
      <c r="AA234" s="38">
        <v>0</v>
      </c>
      <c r="AB234" s="28">
        <v>0</v>
      </c>
      <c r="AC234" s="28">
        <v>0</v>
      </c>
      <c r="AD234" s="28">
        <f t="shared" si="186"/>
        <v>0</v>
      </c>
      <c r="AE234" s="28">
        <f>V234-AD234</f>
        <v>0</v>
      </c>
      <c r="AF234" s="34"/>
      <c r="AG234" s="47"/>
      <c r="AH234" s="67"/>
      <c r="AI234" s="56"/>
      <c r="AJ234" s="56"/>
      <c r="AK234" s="56"/>
      <c r="AL234" s="57"/>
    </row>
    <row r="235" spans="1:42" s="42" customFormat="1" ht="30.6" customHeight="1">
      <c r="A235" s="152">
        <v>226</v>
      </c>
      <c r="B235" s="45" t="s">
        <v>708</v>
      </c>
      <c r="C235" s="23" t="s">
        <v>720</v>
      </c>
      <c r="D235" s="23" t="s">
        <v>721</v>
      </c>
      <c r="E235" s="12" t="s">
        <v>317</v>
      </c>
      <c r="F235" s="159">
        <v>1014285534</v>
      </c>
      <c r="G235" s="17">
        <v>11861</v>
      </c>
      <c r="H235" s="126" t="s">
        <v>722</v>
      </c>
      <c r="I235" s="28">
        <v>15492</v>
      </c>
      <c r="J235" s="28">
        <v>0</v>
      </c>
      <c r="K235" s="28">
        <v>0</v>
      </c>
      <c r="L235" s="28">
        <v>0</v>
      </c>
      <c r="M235" s="28">
        <f t="shared" si="182"/>
        <v>15492</v>
      </c>
      <c r="N235" s="17">
        <v>31</v>
      </c>
      <c r="O235" s="17">
        <v>0</v>
      </c>
      <c r="P235" s="28">
        <f t="shared" si="176"/>
        <v>15492</v>
      </c>
      <c r="Q235" s="28">
        <f t="shared" si="177"/>
        <v>0</v>
      </c>
      <c r="R235" s="28">
        <f t="shared" si="178"/>
        <v>0</v>
      </c>
      <c r="S235" s="28">
        <v>0</v>
      </c>
      <c r="T235" s="28">
        <v>0</v>
      </c>
      <c r="U235" s="28">
        <v>0</v>
      </c>
      <c r="V235" s="28">
        <f t="shared" si="183"/>
        <v>15492</v>
      </c>
      <c r="W235" s="28">
        <f t="shared" si="184"/>
        <v>15000</v>
      </c>
      <c r="X235" s="28">
        <f t="shared" si="185"/>
        <v>15492</v>
      </c>
      <c r="Y235" s="28">
        <f t="shared" si="152"/>
        <v>1800</v>
      </c>
      <c r="Z235" s="28">
        <f t="shared" si="180"/>
        <v>117</v>
      </c>
      <c r="AA235" s="38">
        <v>0</v>
      </c>
      <c r="AB235" s="28">
        <v>0</v>
      </c>
      <c r="AC235" s="28">
        <v>0</v>
      </c>
      <c r="AD235" s="28">
        <f t="shared" si="186"/>
        <v>1917</v>
      </c>
      <c r="AE235" s="28">
        <f t="shared" ref="AE235:AE237" si="188">V235-AD235</f>
        <v>13575</v>
      </c>
      <c r="AF235" s="34" t="s">
        <v>86</v>
      </c>
      <c r="AG235" s="47">
        <v>44230</v>
      </c>
      <c r="AH235" s="67"/>
      <c r="AI235" s="56"/>
      <c r="AJ235" s="56"/>
      <c r="AK235" s="56"/>
      <c r="AL235" s="57"/>
    </row>
    <row r="236" spans="1:42" s="42" customFormat="1" ht="30.6" customHeight="1">
      <c r="A236" s="152">
        <v>227</v>
      </c>
      <c r="B236" s="45" t="s">
        <v>708</v>
      </c>
      <c r="C236" s="23" t="s">
        <v>723</v>
      </c>
      <c r="D236" s="133" t="s">
        <v>724</v>
      </c>
      <c r="E236" s="12" t="s">
        <v>317</v>
      </c>
      <c r="F236" s="92">
        <v>1115790591</v>
      </c>
      <c r="G236" s="17">
        <v>11943</v>
      </c>
      <c r="H236" s="124" t="s">
        <v>725</v>
      </c>
      <c r="I236" s="28">
        <v>15492</v>
      </c>
      <c r="J236" s="28">
        <v>0</v>
      </c>
      <c r="K236" s="28">
        <v>0</v>
      </c>
      <c r="L236" s="28">
        <v>0</v>
      </c>
      <c r="M236" s="28">
        <f t="shared" si="182"/>
        <v>15492</v>
      </c>
      <c r="N236" s="17">
        <v>18</v>
      </c>
      <c r="O236" s="17">
        <v>0</v>
      </c>
      <c r="P236" s="28">
        <f t="shared" si="176"/>
        <v>8995</v>
      </c>
      <c r="Q236" s="28">
        <f t="shared" si="177"/>
        <v>0</v>
      </c>
      <c r="R236" s="28">
        <f t="shared" si="178"/>
        <v>0</v>
      </c>
      <c r="S236" s="28">
        <v>0</v>
      </c>
      <c r="T236" s="28">
        <v>0</v>
      </c>
      <c r="U236" s="28">
        <v>0</v>
      </c>
      <c r="V236" s="28">
        <f t="shared" si="183"/>
        <v>8995</v>
      </c>
      <c r="W236" s="28">
        <f t="shared" si="184"/>
        <v>8995</v>
      </c>
      <c r="X236" s="28">
        <f t="shared" si="185"/>
        <v>8995</v>
      </c>
      <c r="Y236" s="28">
        <f t="shared" si="152"/>
        <v>1079</v>
      </c>
      <c r="Z236" s="28">
        <f t="shared" si="180"/>
        <v>68</v>
      </c>
      <c r="AA236" s="38">
        <v>0</v>
      </c>
      <c r="AB236" s="28">
        <v>0</v>
      </c>
      <c r="AC236" s="28">
        <v>0</v>
      </c>
      <c r="AD236" s="28">
        <f t="shared" si="186"/>
        <v>1147</v>
      </c>
      <c r="AE236" s="28">
        <f t="shared" si="188"/>
        <v>7848</v>
      </c>
      <c r="AF236" s="34" t="s">
        <v>86</v>
      </c>
      <c r="AG236" s="47">
        <v>44230</v>
      </c>
      <c r="AH236" s="67"/>
      <c r="AI236" s="56"/>
      <c r="AJ236" s="56"/>
      <c r="AK236" s="56"/>
      <c r="AL236" s="57"/>
    </row>
    <row r="237" spans="1:42" s="42" customFormat="1" ht="30.6" customHeight="1">
      <c r="A237" s="13">
        <v>228</v>
      </c>
      <c r="B237" s="45" t="s">
        <v>708</v>
      </c>
      <c r="C237" s="23" t="s">
        <v>726</v>
      </c>
      <c r="D237" s="23" t="s">
        <v>727</v>
      </c>
      <c r="E237" s="12" t="s">
        <v>317</v>
      </c>
      <c r="F237" s="92">
        <v>1014394642</v>
      </c>
      <c r="G237" s="17">
        <v>11955</v>
      </c>
      <c r="H237" s="126" t="s">
        <v>728</v>
      </c>
      <c r="I237" s="28">
        <v>15492</v>
      </c>
      <c r="J237" s="28">
        <v>0</v>
      </c>
      <c r="K237" s="28">
        <v>0</v>
      </c>
      <c r="L237" s="28">
        <v>0</v>
      </c>
      <c r="M237" s="28">
        <f t="shared" si="182"/>
        <v>15492</v>
      </c>
      <c r="N237" s="17">
        <v>0</v>
      </c>
      <c r="O237" s="17">
        <v>0</v>
      </c>
      <c r="P237" s="28">
        <f t="shared" si="176"/>
        <v>0</v>
      </c>
      <c r="Q237" s="28">
        <f t="shared" si="177"/>
        <v>0</v>
      </c>
      <c r="R237" s="28">
        <f t="shared" si="178"/>
        <v>0</v>
      </c>
      <c r="S237" s="28">
        <v>0</v>
      </c>
      <c r="T237" s="28">
        <v>0</v>
      </c>
      <c r="U237" s="28">
        <v>0</v>
      </c>
      <c r="V237" s="28">
        <f t="shared" si="183"/>
        <v>0</v>
      </c>
      <c r="W237" s="28">
        <f t="shared" si="184"/>
        <v>0</v>
      </c>
      <c r="X237" s="28">
        <f t="shared" si="185"/>
        <v>0</v>
      </c>
      <c r="Y237" s="28">
        <f t="shared" si="152"/>
        <v>0</v>
      </c>
      <c r="Z237" s="28">
        <f t="shared" si="180"/>
        <v>0</v>
      </c>
      <c r="AA237" s="38">
        <v>0</v>
      </c>
      <c r="AB237" s="28">
        <v>0</v>
      </c>
      <c r="AC237" s="28">
        <v>0</v>
      </c>
      <c r="AD237" s="28">
        <f t="shared" si="186"/>
        <v>0</v>
      </c>
      <c r="AE237" s="28">
        <f t="shared" si="188"/>
        <v>0</v>
      </c>
      <c r="AF237" s="34"/>
      <c r="AG237" s="47"/>
      <c r="AH237" s="67"/>
      <c r="AI237" s="56"/>
      <c r="AJ237" s="56"/>
      <c r="AK237" s="56"/>
      <c r="AL237" s="57"/>
    </row>
    <row r="238" spans="1:42" s="42" customFormat="1" ht="30.6" customHeight="1">
      <c r="A238" s="152">
        <v>229</v>
      </c>
      <c r="B238" s="45" t="s">
        <v>729</v>
      </c>
      <c r="C238" s="23" t="s">
        <v>729</v>
      </c>
      <c r="D238" s="12" t="s">
        <v>730</v>
      </c>
      <c r="E238" s="222" t="s">
        <v>307</v>
      </c>
      <c r="F238" s="17">
        <v>1113748917</v>
      </c>
      <c r="G238" s="14">
        <v>11806</v>
      </c>
      <c r="H238" s="139" t="s">
        <v>731</v>
      </c>
      <c r="I238" s="28">
        <v>18000</v>
      </c>
      <c r="J238" s="28">
        <v>0</v>
      </c>
      <c r="K238" s="28">
        <v>0</v>
      </c>
      <c r="L238" s="28">
        <v>0</v>
      </c>
      <c r="M238" s="28">
        <f t="shared" si="182"/>
        <v>18000</v>
      </c>
      <c r="N238" s="17">
        <v>31</v>
      </c>
      <c r="O238" s="17">
        <v>0</v>
      </c>
      <c r="P238" s="28">
        <f t="shared" si="176"/>
        <v>18000</v>
      </c>
      <c r="Q238" s="28">
        <f t="shared" si="177"/>
        <v>0</v>
      </c>
      <c r="R238" s="28">
        <f t="shared" si="178"/>
        <v>0</v>
      </c>
      <c r="S238" s="28">
        <v>0</v>
      </c>
      <c r="T238" s="28">
        <v>0</v>
      </c>
      <c r="U238" s="28">
        <v>0</v>
      </c>
      <c r="V238" s="28">
        <f t="shared" si="183"/>
        <v>18000</v>
      </c>
      <c r="W238" s="28">
        <f t="shared" si="184"/>
        <v>15000</v>
      </c>
      <c r="X238" s="28">
        <f t="shared" si="185"/>
        <v>18000</v>
      </c>
      <c r="Y238" s="28">
        <f t="shared" si="152"/>
        <v>1800</v>
      </c>
      <c r="Z238" s="28">
        <f t="shared" si="180"/>
        <v>135</v>
      </c>
      <c r="AA238" s="38">
        <v>0</v>
      </c>
      <c r="AB238" s="28">
        <v>0</v>
      </c>
      <c r="AC238" s="28">
        <v>0</v>
      </c>
      <c r="AD238" s="28">
        <f t="shared" si="186"/>
        <v>1935</v>
      </c>
      <c r="AE238" s="28">
        <f>V238-AD238</f>
        <v>16065</v>
      </c>
      <c r="AF238" s="78"/>
      <c r="AG238" s="49"/>
      <c r="AH238" s="68"/>
      <c r="AI238" s="56"/>
      <c r="AJ238" s="56"/>
      <c r="AK238" s="56"/>
      <c r="AL238" s="59"/>
      <c r="AM238" s="56"/>
      <c r="AN238" s="56"/>
      <c r="AO238" s="56"/>
      <c r="AP238" s="57"/>
    </row>
    <row r="239" spans="1:42" s="42" customFormat="1" ht="30.6" customHeight="1">
      <c r="A239" s="152">
        <v>230</v>
      </c>
      <c r="B239" s="45" t="s">
        <v>729</v>
      </c>
      <c r="C239" s="23" t="s">
        <v>732</v>
      </c>
      <c r="D239" s="61" t="s">
        <v>733</v>
      </c>
      <c r="E239" s="222" t="s">
        <v>313</v>
      </c>
      <c r="F239" s="17">
        <v>1106655233</v>
      </c>
      <c r="G239" s="14">
        <v>11695</v>
      </c>
      <c r="H239" s="139" t="s">
        <v>734</v>
      </c>
      <c r="I239" s="28">
        <v>18000</v>
      </c>
      <c r="J239" s="28">
        <v>0</v>
      </c>
      <c r="K239" s="28">
        <v>0</v>
      </c>
      <c r="L239" s="28">
        <v>0</v>
      </c>
      <c r="M239" s="28">
        <f>I239+J239+K239+L239</f>
        <v>18000</v>
      </c>
      <c r="N239" s="17">
        <v>31</v>
      </c>
      <c r="O239" s="17">
        <v>0</v>
      </c>
      <c r="P239" s="28">
        <f t="shared" si="176"/>
        <v>18000</v>
      </c>
      <c r="Q239" s="28">
        <f t="shared" si="177"/>
        <v>0</v>
      </c>
      <c r="R239" s="28">
        <f t="shared" si="178"/>
        <v>0</v>
      </c>
      <c r="S239" s="28">
        <v>0</v>
      </c>
      <c r="T239" s="28">
        <v>0</v>
      </c>
      <c r="U239" s="28">
        <v>0</v>
      </c>
      <c r="V239" s="28">
        <f>P239+Q239+R239+S239+T239+U239</f>
        <v>18000</v>
      </c>
      <c r="W239" s="28">
        <f>IF(P239&gt;15000,15000,P239)</f>
        <v>15000</v>
      </c>
      <c r="X239" s="28">
        <f>V239</f>
        <v>18000</v>
      </c>
      <c r="Y239" s="28">
        <f t="shared" si="152"/>
        <v>1800</v>
      </c>
      <c r="Z239" s="28">
        <f t="shared" si="180"/>
        <v>135</v>
      </c>
      <c r="AA239" s="38">
        <v>0</v>
      </c>
      <c r="AB239" s="28">
        <v>0</v>
      </c>
      <c r="AC239" s="28">
        <v>0</v>
      </c>
      <c r="AD239" s="28">
        <f>+Y239+Z239+AA239+AB239+AC239</f>
        <v>1935</v>
      </c>
      <c r="AE239" s="28">
        <f>V239-AD239</f>
        <v>16065</v>
      </c>
      <c r="AF239" s="78"/>
      <c r="AG239" s="49"/>
      <c r="AH239" s="68"/>
      <c r="AI239" s="56"/>
      <c r="AJ239" s="56"/>
      <c r="AK239" s="56"/>
      <c r="AL239" s="59"/>
      <c r="AM239" s="56"/>
      <c r="AN239" s="56"/>
      <c r="AO239" s="56"/>
      <c r="AP239" s="57"/>
    </row>
    <row r="240" spans="1:42" s="42" customFormat="1" ht="30.6" customHeight="1">
      <c r="A240" s="13">
        <v>231</v>
      </c>
      <c r="B240" s="45" t="s">
        <v>729</v>
      </c>
      <c r="C240" s="23" t="s">
        <v>735</v>
      </c>
      <c r="D240" s="23" t="s">
        <v>736</v>
      </c>
      <c r="E240" s="222" t="s">
        <v>317</v>
      </c>
      <c r="F240" s="246">
        <v>1115240010</v>
      </c>
      <c r="G240" s="14">
        <v>11910</v>
      </c>
      <c r="H240" s="126" t="s">
        <v>737</v>
      </c>
      <c r="I240" s="28">
        <v>15492</v>
      </c>
      <c r="J240" s="28">
        <v>0</v>
      </c>
      <c r="K240" s="28">
        <v>0</v>
      </c>
      <c r="L240" s="28">
        <v>0</v>
      </c>
      <c r="M240" s="28">
        <f>I240+J240+K240+L240</f>
        <v>15492</v>
      </c>
      <c r="N240" s="17">
        <v>31</v>
      </c>
      <c r="O240" s="17">
        <v>0</v>
      </c>
      <c r="P240" s="28">
        <f t="shared" si="176"/>
        <v>15492</v>
      </c>
      <c r="Q240" s="28">
        <f t="shared" si="177"/>
        <v>0</v>
      </c>
      <c r="R240" s="28">
        <f t="shared" si="178"/>
        <v>0</v>
      </c>
      <c r="S240" s="28">
        <v>0</v>
      </c>
      <c r="T240" s="28">
        <v>0</v>
      </c>
      <c r="U240" s="28">
        <v>0</v>
      </c>
      <c r="V240" s="28">
        <f>P240+Q240+R240+S240+T240+U240</f>
        <v>15492</v>
      </c>
      <c r="W240" s="28">
        <f>IF(P240&gt;15000,15000,P240)</f>
        <v>15000</v>
      </c>
      <c r="X240" s="28">
        <f>V240</f>
        <v>15492</v>
      </c>
      <c r="Y240" s="28">
        <f t="shared" si="152"/>
        <v>1800</v>
      </c>
      <c r="Z240" s="28">
        <f t="shared" si="180"/>
        <v>117</v>
      </c>
      <c r="AA240" s="38">
        <v>0</v>
      </c>
      <c r="AB240" s="28">
        <v>0</v>
      </c>
      <c r="AC240" s="28">
        <v>0</v>
      </c>
      <c r="AD240" s="28">
        <f>+Y240+Z240+AA240+AB240+AC240</f>
        <v>1917</v>
      </c>
      <c r="AE240" s="28">
        <f>V240-AD240</f>
        <v>13575</v>
      </c>
      <c r="AF240" s="78"/>
      <c r="AG240" s="49"/>
      <c r="AH240" s="68"/>
      <c r="AI240" s="56"/>
      <c r="AJ240" s="56"/>
      <c r="AK240" s="56"/>
      <c r="AL240" s="59"/>
      <c r="AM240" s="56"/>
      <c r="AN240" s="56"/>
      <c r="AO240" s="56"/>
      <c r="AP240" s="57"/>
    </row>
    <row r="241" spans="1:16382" s="69" customFormat="1" ht="30.6" customHeight="1">
      <c r="A241" s="152">
        <v>232</v>
      </c>
      <c r="B241" s="16" t="s">
        <v>738</v>
      </c>
      <c r="C241" s="23" t="s">
        <v>738</v>
      </c>
      <c r="D241" s="23" t="s">
        <v>739</v>
      </c>
      <c r="E241" s="12" t="s">
        <v>313</v>
      </c>
      <c r="F241" s="115">
        <v>1113748253</v>
      </c>
      <c r="G241" s="14">
        <v>11908</v>
      </c>
      <c r="H241" s="139" t="s">
        <v>740</v>
      </c>
      <c r="I241" s="28">
        <v>18000</v>
      </c>
      <c r="J241" s="28">
        <v>0</v>
      </c>
      <c r="K241" s="28">
        <v>0</v>
      </c>
      <c r="L241" s="28">
        <v>0</v>
      </c>
      <c r="M241" s="28">
        <f t="shared" ref="M241:M253" si="189">I241+J241+K241+L241</f>
        <v>18000</v>
      </c>
      <c r="N241" s="17">
        <v>31</v>
      </c>
      <c r="O241" s="17">
        <v>0</v>
      </c>
      <c r="P241" s="28">
        <f t="shared" si="176"/>
        <v>18000</v>
      </c>
      <c r="Q241" s="28">
        <f t="shared" si="177"/>
        <v>0</v>
      </c>
      <c r="R241" s="28">
        <f t="shared" si="178"/>
        <v>0</v>
      </c>
      <c r="S241" s="28">
        <v>0</v>
      </c>
      <c r="T241" s="28">
        <v>0</v>
      </c>
      <c r="U241" s="28">
        <v>0</v>
      </c>
      <c r="V241" s="28">
        <f t="shared" ref="V241:V253" si="190">P241+Q241+R241+S241+T241+U241</f>
        <v>18000</v>
      </c>
      <c r="W241" s="28">
        <f t="shared" ref="W241:W253" si="191">IF(P241&gt;15000,15000,P241)</f>
        <v>15000</v>
      </c>
      <c r="X241" s="28">
        <f t="shared" ref="X241:X253" si="192">V241</f>
        <v>18000</v>
      </c>
      <c r="Y241" s="28">
        <f t="shared" ref="Y241:Y298" si="193">ROUND(W241*12%,0)</f>
        <v>1800</v>
      </c>
      <c r="Z241" s="28">
        <f t="shared" si="180"/>
        <v>135</v>
      </c>
      <c r="AA241" s="38">
        <v>0</v>
      </c>
      <c r="AB241" s="28">
        <v>0</v>
      </c>
      <c r="AC241" s="28">
        <v>0</v>
      </c>
      <c r="AD241" s="28">
        <f t="shared" ref="AD241:AD278" si="194">+Y241+Z241+AA241+AB241+AC241</f>
        <v>1935</v>
      </c>
      <c r="AE241" s="28">
        <f>ROUND(V241-AD241,0)</f>
        <v>16065</v>
      </c>
      <c r="AF241" s="78"/>
      <c r="AG241" s="49"/>
      <c r="AH241" s="56"/>
      <c r="AI241" s="56"/>
      <c r="AJ241" s="56"/>
      <c r="AK241" s="56"/>
      <c r="AL241" s="57"/>
      <c r="AM241" s="42"/>
      <c r="AN241" s="42"/>
      <c r="AO241" s="42"/>
      <c r="AP241" s="42"/>
    </row>
    <row r="242" spans="1:16382" s="42" customFormat="1" ht="30.6" customHeight="1">
      <c r="A242" s="152">
        <v>233</v>
      </c>
      <c r="B242" s="16" t="s">
        <v>738</v>
      </c>
      <c r="C242" s="12" t="s">
        <v>741</v>
      </c>
      <c r="D242" s="12" t="s">
        <v>742</v>
      </c>
      <c r="E242" s="12" t="s">
        <v>313</v>
      </c>
      <c r="F242" s="17">
        <v>1107029176</v>
      </c>
      <c r="G242" s="14">
        <v>11935</v>
      </c>
      <c r="H242" s="139" t="s">
        <v>743</v>
      </c>
      <c r="I242" s="28">
        <v>18000</v>
      </c>
      <c r="J242" s="28">
        <v>0</v>
      </c>
      <c r="K242" s="28">
        <v>0</v>
      </c>
      <c r="L242" s="28">
        <v>0</v>
      </c>
      <c r="M242" s="28">
        <f t="shared" si="189"/>
        <v>18000</v>
      </c>
      <c r="N242" s="17">
        <v>31</v>
      </c>
      <c r="O242" s="17">
        <v>0</v>
      </c>
      <c r="P242" s="28">
        <f t="shared" si="176"/>
        <v>18000</v>
      </c>
      <c r="Q242" s="28">
        <f t="shared" si="177"/>
        <v>0</v>
      </c>
      <c r="R242" s="28">
        <f t="shared" si="178"/>
        <v>0</v>
      </c>
      <c r="S242" s="28">
        <v>0</v>
      </c>
      <c r="T242" s="28">
        <v>0</v>
      </c>
      <c r="U242" s="28">
        <v>0</v>
      </c>
      <c r="V242" s="28">
        <f t="shared" si="190"/>
        <v>18000</v>
      </c>
      <c r="W242" s="28">
        <f t="shared" si="191"/>
        <v>15000</v>
      </c>
      <c r="X242" s="28">
        <f t="shared" si="192"/>
        <v>18000</v>
      </c>
      <c r="Y242" s="28">
        <f t="shared" si="193"/>
        <v>1800</v>
      </c>
      <c r="Z242" s="28">
        <f t="shared" si="180"/>
        <v>135</v>
      </c>
      <c r="AA242" s="38">
        <v>0</v>
      </c>
      <c r="AB242" s="28">
        <v>0</v>
      </c>
      <c r="AC242" s="28">
        <v>0</v>
      </c>
      <c r="AD242" s="28">
        <f t="shared" si="194"/>
        <v>1935</v>
      </c>
      <c r="AE242" s="28">
        <f>ROUND(V242-AD242,0)</f>
        <v>16065</v>
      </c>
      <c r="AF242" s="78"/>
      <c r="AG242" s="49"/>
      <c r="AH242" s="56"/>
      <c r="AI242" s="56"/>
      <c r="AJ242" s="56"/>
      <c r="AK242" s="56"/>
      <c r="AL242" s="56"/>
      <c r="AM242" s="56"/>
      <c r="AN242" s="56"/>
      <c r="AO242" s="56"/>
      <c r="AP242" s="57"/>
    </row>
    <row r="243" spans="1:16382" s="42" customFormat="1" ht="30.6" customHeight="1">
      <c r="A243" s="13">
        <v>234</v>
      </c>
      <c r="B243" s="16" t="s">
        <v>123</v>
      </c>
      <c r="C243" s="12" t="s">
        <v>744</v>
      </c>
      <c r="D243" s="12" t="s">
        <v>745</v>
      </c>
      <c r="E243" s="12" t="s">
        <v>307</v>
      </c>
      <c r="F243" s="17">
        <v>1113738749</v>
      </c>
      <c r="G243" s="17">
        <v>722</v>
      </c>
      <c r="H243" s="139" t="s">
        <v>746</v>
      </c>
      <c r="I243" s="28">
        <v>18000</v>
      </c>
      <c r="J243" s="28">
        <v>0</v>
      </c>
      <c r="K243" s="28">
        <v>0</v>
      </c>
      <c r="L243" s="28">
        <v>0</v>
      </c>
      <c r="M243" s="28">
        <f t="shared" si="189"/>
        <v>18000</v>
      </c>
      <c r="N243" s="17">
        <v>0</v>
      </c>
      <c r="O243" s="17">
        <v>0</v>
      </c>
      <c r="P243" s="28">
        <f t="shared" si="176"/>
        <v>0</v>
      </c>
      <c r="Q243" s="28">
        <f t="shared" si="177"/>
        <v>0</v>
      </c>
      <c r="R243" s="28">
        <f t="shared" si="178"/>
        <v>0</v>
      </c>
      <c r="S243" s="28">
        <v>0</v>
      </c>
      <c r="T243" s="28">
        <v>0</v>
      </c>
      <c r="U243" s="28">
        <v>0</v>
      </c>
      <c r="V243" s="28">
        <f t="shared" si="190"/>
        <v>0</v>
      </c>
      <c r="W243" s="28">
        <f t="shared" si="191"/>
        <v>0</v>
      </c>
      <c r="X243" s="28">
        <f t="shared" si="192"/>
        <v>0</v>
      </c>
      <c r="Y243" s="28">
        <f t="shared" si="193"/>
        <v>0</v>
      </c>
      <c r="Z243" s="28">
        <f t="shared" si="180"/>
        <v>0</v>
      </c>
      <c r="AA243" s="38">
        <v>0</v>
      </c>
      <c r="AB243" s="28">
        <v>0</v>
      </c>
      <c r="AC243" s="28">
        <v>0</v>
      </c>
      <c r="AD243" s="28">
        <f t="shared" si="194"/>
        <v>0</v>
      </c>
      <c r="AE243" s="28">
        <f>V243-AD243</f>
        <v>0</v>
      </c>
      <c r="AF243" s="34"/>
      <c r="AG243" s="47"/>
      <c r="AH243" s="65"/>
      <c r="AJ243" s="56"/>
      <c r="AK243" s="56"/>
      <c r="AL243" s="57"/>
    </row>
    <row r="244" spans="1:16382" s="42" customFormat="1" ht="30.6" customHeight="1">
      <c r="A244" s="152">
        <v>235</v>
      </c>
      <c r="B244" s="16" t="s">
        <v>123</v>
      </c>
      <c r="C244" s="12" t="s">
        <v>123</v>
      </c>
      <c r="D244" s="12" t="s">
        <v>745</v>
      </c>
      <c r="E244" s="12" t="s">
        <v>313</v>
      </c>
      <c r="F244" s="17">
        <v>1111897367</v>
      </c>
      <c r="G244" s="14">
        <v>1443</v>
      </c>
      <c r="H244" s="139" t="s">
        <v>747</v>
      </c>
      <c r="I244" s="28">
        <v>18000</v>
      </c>
      <c r="J244" s="28">
        <v>0</v>
      </c>
      <c r="K244" s="28">
        <v>0</v>
      </c>
      <c r="L244" s="28">
        <v>0</v>
      </c>
      <c r="M244" s="28">
        <f t="shared" si="189"/>
        <v>18000</v>
      </c>
      <c r="N244" s="17">
        <v>31</v>
      </c>
      <c r="O244" s="17">
        <v>0</v>
      </c>
      <c r="P244" s="28">
        <f t="shared" si="176"/>
        <v>18000</v>
      </c>
      <c r="Q244" s="28">
        <f t="shared" si="177"/>
        <v>0</v>
      </c>
      <c r="R244" s="28">
        <f t="shared" si="178"/>
        <v>0</v>
      </c>
      <c r="S244" s="28">
        <v>0</v>
      </c>
      <c r="T244" s="28">
        <v>0</v>
      </c>
      <c r="U244" s="28">
        <v>0</v>
      </c>
      <c r="V244" s="28">
        <f t="shared" si="190"/>
        <v>18000</v>
      </c>
      <c r="W244" s="28">
        <f t="shared" si="191"/>
        <v>15000</v>
      </c>
      <c r="X244" s="28">
        <f t="shared" si="192"/>
        <v>18000</v>
      </c>
      <c r="Y244" s="28">
        <f t="shared" si="193"/>
        <v>1800</v>
      </c>
      <c r="Z244" s="28">
        <f t="shared" si="180"/>
        <v>135</v>
      </c>
      <c r="AA244" s="38">
        <v>0</v>
      </c>
      <c r="AB244" s="28">
        <v>0</v>
      </c>
      <c r="AC244" s="28">
        <v>0</v>
      </c>
      <c r="AD244" s="28">
        <f t="shared" si="194"/>
        <v>1935</v>
      </c>
      <c r="AE244" s="28">
        <f>V244-AD244</f>
        <v>16065</v>
      </c>
      <c r="AF244" s="34" t="s">
        <v>86</v>
      </c>
      <c r="AG244" s="47">
        <v>44233</v>
      </c>
      <c r="AH244" s="68"/>
      <c r="AJ244" s="56"/>
      <c r="AK244" s="56"/>
      <c r="AL244" s="59"/>
      <c r="AM244" s="56"/>
      <c r="AN244" s="56"/>
      <c r="AO244" s="56"/>
      <c r="AP244" s="57"/>
    </row>
    <row r="245" spans="1:16382" s="42" customFormat="1" ht="30.6" customHeight="1">
      <c r="A245" s="152">
        <v>236</v>
      </c>
      <c r="B245" s="16" t="s">
        <v>123</v>
      </c>
      <c r="C245" s="44" t="s">
        <v>748</v>
      </c>
      <c r="D245" s="23" t="s">
        <v>355</v>
      </c>
      <c r="E245" s="44" t="s">
        <v>313</v>
      </c>
      <c r="F245" s="83">
        <v>1114198493</v>
      </c>
      <c r="G245" s="83">
        <v>11875</v>
      </c>
      <c r="H245" s="80" t="s">
        <v>749</v>
      </c>
      <c r="I245" s="28">
        <v>15492</v>
      </c>
      <c r="J245" s="44">
        <v>0</v>
      </c>
      <c r="K245" s="44">
        <v>0</v>
      </c>
      <c r="L245" s="44">
        <v>0</v>
      </c>
      <c r="M245" s="44">
        <f t="shared" si="189"/>
        <v>15492</v>
      </c>
      <c r="N245" s="44">
        <v>17</v>
      </c>
      <c r="O245" s="30">
        <v>0</v>
      </c>
      <c r="P245" s="28">
        <f t="shared" si="176"/>
        <v>8496</v>
      </c>
      <c r="Q245" s="28">
        <f t="shared" si="177"/>
        <v>0</v>
      </c>
      <c r="R245" s="28">
        <f t="shared" si="178"/>
        <v>0</v>
      </c>
      <c r="S245" s="180">
        <v>0</v>
      </c>
      <c r="T245" s="180">
        <v>0</v>
      </c>
      <c r="U245" s="180">
        <v>0</v>
      </c>
      <c r="V245" s="180">
        <f t="shared" si="190"/>
        <v>8496</v>
      </c>
      <c r="W245" s="180">
        <f t="shared" si="191"/>
        <v>8496</v>
      </c>
      <c r="X245" s="180">
        <f t="shared" si="192"/>
        <v>8496</v>
      </c>
      <c r="Y245" s="180">
        <f t="shared" si="193"/>
        <v>1020</v>
      </c>
      <c r="Z245" s="180">
        <f t="shared" si="180"/>
        <v>64</v>
      </c>
      <c r="AA245" s="31">
        <v>0</v>
      </c>
      <c r="AB245" s="180">
        <v>412</v>
      </c>
      <c r="AC245" s="180">
        <v>0</v>
      </c>
      <c r="AD245" s="180">
        <f t="shared" si="194"/>
        <v>1496</v>
      </c>
      <c r="AE245" s="180">
        <f>V245-AD245</f>
        <v>7000</v>
      </c>
      <c r="AF245" s="34" t="s">
        <v>86</v>
      </c>
      <c r="AG245" s="47">
        <v>44233</v>
      </c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  <c r="IK245" s="44"/>
      <c r="IL245" s="44"/>
      <c r="IM245" s="44"/>
      <c r="IN245" s="44"/>
      <c r="IO245" s="44"/>
      <c r="IP245" s="44"/>
      <c r="IQ245" s="44"/>
      <c r="IR245" s="44"/>
      <c r="IS245" s="44"/>
      <c r="IT245" s="44"/>
      <c r="IU245" s="44"/>
      <c r="IV245" s="44"/>
      <c r="IW245" s="44"/>
      <c r="IX245" s="44"/>
      <c r="IY245" s="44"/>
      <c r="IZ245" s="44"/>
      <c r="JA245" s="44"/>
      <c r="JB245" s="44"/>
      <c r="JC245" s="44"/>
      <c r="JD245" s="44"/>
      <c r="JE245" s="44"/>
      <c r="JF245" s="44"/>
      <c r="JG245" s="44"/>
      <c r="JH245" s="44"/>
      <c r="JI245" s="44"/>
      <c r="JJ245" s="44"/>
      <c r="JK245" s="44"/>
      <c r="JL245" s="44"/>
      <c r="JM245" s="44"/>
      <c r="JN245" s="44"/>
      <c r="JO245" s="44"/>
      <c r="JP245" s="44"/>
      <c r="JQ245" s="44"/>
      <c r="JR245" s="44"/>
      <c r="JS245" s="44"/>
      <c r="JT245" s="44"/>
      <c r="JU245" s="44"/>
      <c r="JV245" s="44"/>
      <c r="JW245" s="44"/>
      <c r="JX245" s="44"/>
      <c r="JY245" s="44"/>
      <c r="JZ245" s="44"/>
      <c r="KA245" s="44"/>
      <c r="KB245" s="44"/>
      <c r="KC245" s="44"/>
      <c r="KD245" s="44"/>
      <c r="KE245" s="44"/>
      <c r="KF245" s="44"/>
      <c r="KG245" s="44"/>
      <c r="KH245" s="44"/>
      <c r="KI245" s="44"/>
      <c r="KJ245" s="44"/>
      <c r="KK245" s="44"/>
      <c r="KL245" s="44"/>
      <c r="KM245" s="44"/>
      <c r="KN245" s="44"/>
      <c r="KO245" s="44"/>
      <c r="KP245" s="44"/>
      <c r="KQ245" s="44"/>
      <c r="KR245" s="44"/>
      <c r="KS245" s="44"/>
      <c r="KT245" s="44"/>
      <c r="KU245" s="44"/>
      <c r="KV245" s="44"/>
      <c r="KW245" s="44"/>
      <c r="KX245" s="44"/>
      <c r="KY245" s="44"/>
      <c r="KZ245" s="44"/>
      <c r="LA245" s="44"/>
      <c r="LB245" s="44"/>
      <c r="LC245" s="44"/>
      <c r="LD245" s="44"/>
      <c r="LE245" s="44"/>
      <c r="LF245" s="44"/>
      <c r="LG245" s="44"/>
      <c r="LH245" s="44"/>
      <c r="LI245" s="44"/>
      <c r="LJ245" s="44"/>
      <c r="LK245" s="44"/>
      <c r="LL245" s="44"/>
      <c r="LM245" s="44"/>
      <c r="LN245" s="44"/>
      <c r="LO245" s="44"/>
      <c r="LP245" s="44"/>
      <c r="LQ245" s="44"/>
      <c r="LR245" s="44"/>
      <c r="LS245" s="44"/>
      <c r="LT245" s="44"/>
      <c r="LU245" s="44"/>
      <c r="LV245" s="44"/>
      <c r="LW245" s="44"/>
      <c r="LX245" s="44"/>
      <c r="LY245" s="44"/>
      <c r="LZ245" s="44"/>
      <c r="MA245" s="44"/>
      <c r="MB245" s="44"/>
      <c r="MC245" s="44"/>
      <c r="MD245" s="44"/>
      <c r="ME245" s="44"/>
      <c r="MF245" s="44"/>
      <c r="MG245" s="44"/>
      <c r="MH245" s="44"/>
      <c r="MI245" s="44"/>
      <c r="MJ245" s="44"/>
      <c r="MK245" s="44"/>
      <c r="ML245" s="44"/>
      <c r="MM245" s="44"/>
      <c r="MN245" s="44"/>
      <c r="MO245" s="44"/>
      <c r="MP245" s="44"/>
      <c r="MQ245" s="44"/>
      <c r="MR245" s="44"/>
      <c r="MS245" s="44"/>
      <c r="MT245" s="44"/>
      <c r="MU245" s="44"/>
      <c r="MV245" s="44"/>
      <c r="MW245" s="44"/>
      <c r="MX245" s="44"/>
      <c r="MY245" s="44"/>
      <c r="MZ245" s="44"/>
      <c r="NA245" s="44"/>
      <c r="NB245" s="44"/>
      <c r="NC245" s="44"/>
      <c r="ND245" s="44"/>
      <c r="NE245" s="44"/>
      <c r="NF245" s="44"/>
      <c r="NG245" s="44"/>
      <c r="NH245" s="44"/>
      <c r="NI245" s="44"/>
      <c r="NJ245" s="44"/>
      <c r="NK245" s="44"/>
      <c r="NL245" s="44"/>
      <c r="NM245" s="44"/>
      <c r="NN245" s="44"/>
      <c r="NO245" s="44"/>
      <c r="NP245" s="44"/>
      <c r="NQ245" s="44"/>
      <c r="NR245" s="44"/>
      <c r="NS245" s="44"/>
      <c r="NT245" s="44"/>
      <c r="NU245" s="44"/>
      <c r="NV245" s="44"/>
      <c r="NW245" s="44"/>
      <c r="NX245" s="44"/>
      <c r="NY245" s="44"/>
      <c r="NZ245" s="44"/>
      <c r="OA245" s="44"/>
      <c r="OB245" s="44"/>
      <c r="OC245" s="44"/>
      <c r="OD245" s="44"/>
      <c r="OE245" s="44"/>
      <c r="OF245" s="44"/>
      <c r="OG245" s="44"/>
      <c r="OH245" s="44"/>
      <c r="OI245" s="44"/>
      <c r="OJ245" s="44"/>
      <c r="OK245" s="44"/>
      <c r="OL245" s="44"/>
      <c r="OM245" s="44"/>
      <c r="ON245" s="44"/>
      <c r="OO245" s="44"/>
      <c r="OP245" s="44"/>
      <c r="OQ245" s="44"/>
      <c r="OR245" s="44"/>
      <c r="OS245" s="44"/>
      <c r="OT245" s="44"/>
      <c r="OU245" s="44"/>
      <c r="OV245" s="44"/>
      <c r="OW245" s="44"/>
      <c r="OX245" s="44"/>
      <c r="OY245" s="44"/>
      <c r="OZ245" s="44"/>
      <c r="PA245" s="44"/>
      <c r="PB245" s="44"/>
      <c r="PC245" s="44"/>
      <c r="PD245" s="44"/>
      <c r="PE245" s="44"/>
      <c r="PF245" s="44"/>
      <c r="PG245" s="44"/>
      <c r="PH245" s="44"/>
      <c r="PI245" s="44"/>
      <c r="PJ245" s="44"/>
      <c r="PK245" s="44"/>
      <c r="PL245" s="44"/>
      <c r="PM245" s="44"/>
      <c r="PN245" s="44"/>
      <c r="PO245" s="44"/>
      <c r="PP245" s="44"/>
      <c r="PQ245" s="44"/>
      <c r="PR245" s="44"/>
      <c r="PS245" s="44"/>
      <c r="PT245" s="44"/>
      <c r="PU245" s="44"/>
      <c r="PV245" s="44"/>
      <c r="PW245" s="44"/>
      <c r="PX245" s="44"/>
      <c r="PY245" s="44"/>
      <c r="PZ245" s="44"/>
      <c r="QA245" s="44"/>
      <c r="QB245" s="44"/>
      <c r="QC245" s="44"/>
      <c r="QD245" s="44"/>
      <c r="QE245" s="44"/>
      <c r="QF245" s="44"/>
      <c r="QG245" s="44"/>
      <c r="QH245" s="44"/>
      <c r="QI245" s="44"/>
      <c r="QJ245" s="44"/>
      <c r="QK245" s="44"/>
      <c r="QL245" s="44"/>
      <c r="QM245" s="44"/>
      <c r="QN245" s="44"/>
      <c r="QO245" s="44"/>
      <c r="QP245" s="44"/>
      <c r="QQ245" s="44"/>
      <c r="QR245" s="44"/>
      <c r="QS245" s="44"/>
      <c r="QT245" s="44"/>
      <c r="QU245" s="44"/>
      <c r="QV245" s="44"/>
      <c r="QW245" s="44"/>
      <c r="QX245" s="44"/>
      <c r="QY245" s="44"/>
      <c r="QZ245" s="44"/>
      <c r="RA245" s="44"/>
      <c r="RB245" s="44"/>
      <c r="RC245" s="44"/>
      <c r="RD245" s="44"/>
      <c r="RE245" s="44"/>
      <c r="RF245" s="44"/>
      <c r="RG245" s="44"/>
      <c r="RH245" s="44"/>
      <c r="RI245" s="44"/>
      <c r="RJ245" s="44"/>
      <c r="RK245" s="44"/>
      <c r="RL245" s="44"/>
      <c r="RM245" s="44"/>
      <c r="RN245" s="44"/>
      <c r="RO245" s="44"/>
      <c r="RP245" s="44"/>
      <c r="RQ245" s="44"/>
      <c r="RR245" s="44"/>
      <c r="RS245" s="44"/>
      <c r="RT245" s="44"/>
      <c r="RU245" s="44"/>
      <c r="RV245" s="44"/>
      <c r="RW245" s="44"/>
      <c r="RX245" s="44"/>
      <c r="RY245" s="44"/>
      <c r="RZ245" s="44"/>
      <c r="SA245" s="44"/>
      <c r="SB245" s="44"/>
      <c r="SC245" s="44"/>
      <c r="SD245" s="44"/>
      <c r="SE245" s="44"/>
      <c r="SF245" s="44"/>
      <c r="SG245" s="44"/>
      <c r="SH245" s="44"/>
      <c r="SI245" s="44"/>
      <c r="SJ245" s="44"/>
      <c r="SK245" s="44"/>
      <c r="SL245" s="44"/>
      <c r="SM245" s="44"/>
      <c r="SN245" s="44"/>
      <c r="SO245" s="44"/>
      <c r="SP245" s="44"/>
      <c r="SQ245" s="44"/>
      <c r="SR245" s="44"/>
      <c r="SS245" s="44"/>
      <c r="ST245" s="44"/>
      <c r="SU245" s="44"/>
      <c r="SV245" s="44"/>
      <c r="SW245" s="44"/>
      <c r="SX245" s="44"/>
      <c r="SY245" s="44"/>
      <c r="SZ245" s="44"/>
      <c r="TA245" s="44"/>
      <c r="TB245" s="44"/>
      <c r="TC245" s="44"/>
      <c r="TD245" s="44"/>
      <c r="TE245" s="44"/>
      <c r="TF245" s="44"/>
      <c r="TG245" s="44"/>
      <c r="TH245" s="44"/>
      <c r="TI245" s="44"/>
      <c r="TJ245" s="44"/>
      <c r="TK245" s="44"/>
      <c r="TL245" s="44"/>
      <c r="TM245" s="44"/>
      <c r="TN245" s="44"/>
      <c r="TO245" s="44"/>
      <c r="TP245" s="44"/>
      <c r="TQ245" s="44"/>
      <c r="TR245" s="44"/>
      <c r="TS245" s="44"/>
      <c r="TT245" s="44"/>
      <c r="TU245" s="44"/>
      <c r="TV245" s="44"/>
      <c r="TW245" s="44"/>
      <c r="TX245" s="44"/>
      <c r="TY245" s="44"/>
      <c r="TZ245" s="44"/>
      <c r="UA245" s="44"/>
      <c r="UB245" s="44"/>
      <c r="UC245" s="44"/>
      <c r="UD245" s="44"/>
      <c r="UE245" s="44"/>
      <c r="UF245" s="44"/>
      <c r="UG245" s="44"/>
      <c r="UH245" s="44"/>
      <c r="UI245" s="44"/>
      <c r="UJ245" s="44"/>
      <c r="UK245" s="44"/>
      <c r="UL245" s="44"/>
      <c r="UM245" s="44"/>
      <c r="UN245" s="44"/>
      <c r="UO245" s="44"/>
      <c r="UP245" s="44"/>
      <c r="UQ245" s="44"/>
      <c r="UR245" s="44"/>
      <c r="US245" s="44"/>
      <c r="UT245" s="44"/>
      <c r="UU245" s="44"/>
      <c r="UV245" s="44"/>
      <c r="UW245" s="44"/>
      <c r="UX245" s="44"/>
      <c r="UY245" s="44"/>
      <c r="UZ245" s="44"/>
      <c r="VA245" s="44"/>
      <c r="VB245" s="44"/>
      <c r="VC245" s="44"/>
      <c r="VD245" s="44"/>
      <c r="VE245" s="44"/>
      <c r="VF245" s="44"/>
      <c r="VG245" s="44"/>
      <c r="VH245" s="44"/>
      <c r="VI245" s="44"/>
      <c r="VJ245" s="44"/>
      <c r="VK245" s="44"/>
      <c r="VL245" s="44"/>
      <c r="VM245" s="44"/>
      <c r="VN245" s="44"/>
      <c r="VO245" s="44"/>
      <c r="VP245" s="44"/>
      <c r="VQ245" s="44"/>
      <c r="VR245" s="44"/>
      <c r="VS245" s="44"/>
      <c r="VT245" s="44"/>
      <c r="VU245" s="44"/>
      <c r="VV245" s="44"/>
      <c r="VW245" s="44"/>
      <c r="VX245" s="44"/>
      <c r="VY245" s="44"/>
      <c r="VZ245" s="44"/>
      <c r="WA245" s="44"/>
      <c r="WB245" s="44"/>
      <c r="WC245" s="44"/>
      <c r="WD245" s="44"/>
      <c r="WE245" s="44"/>
      <c r="WF245" s="44"/>
      <c r="WG245" s="44"/>
      <c r="WH245" s="44"/>
      <c r="WI245" s="44"/>
      <c r="WJ245" s="44"/>
      <c r="WK245" s="44"/>
      <c r="WL245" s="44"/>
      <c r="WM245" s="44"/>
      <c r="WN245" s="44"/>
      <c r="WO245" s="44"/>
      <c r="WP245" s="44"/>
      <c r="WQ245" s="44"/>
      <c r="WR245" s="44"/>
      <c r="WS245" s="44"/>
      <c r="WT245" s="44"/>
      <c r="WU245" s="44"/>
      <c r="WV245" s="44"/>
      <c r="WW245" s="44"/>
      <c r="WX245" s="44"/>
      <c r="WY245" s="44"/>
      <c r="WZ245" s="44"/>
      <c r="XA245" s="44"/>
      <c r="XB245" s="44"/>
      <c r="XC245" s="44"/>
      <c r="XD245" s="44"/>
      <c r="XE245" s="44"/>
      <c r="XF245" s="44"/>
      <c r="XG245" s="44"/>
      <c r="XH245" s="44"/>
      <c r="XI245" s="44"/>
      <c r="XJ245" s="44"/>
      <c r="XK245" s="44"/>
      <c r="XL245" s="44"/>
      <c r="XM245" s="44"/>
      <c r="XN245" s="44"/>
      <c r="XO245" s="44"/>
      <c r="XP245" s="44"/>
      <c r="XQ245" s="44"/>
      <c r="XR245" s="44"/>
      <c r="XS245" s="44"/>
      <c r="XT245" s="44"/>
      <c r="XU245" s="44"/>
      <c r="XV245" s="44"/>
      <c r="XW245" s="44"/>
      <c r="XX245" s="44"/>
      <c r="XY245" s="44"/>
      <c r="XZ245" s="44"/>
      <c r="YA245" s="44"/>
      <c r="YB245" s="44"/>
      <c r="YC245" s="44"/>
      <c r="YD245" s="44"/>
      <c r="YE245" s="44"/>
      <c r="YF245" s="44"/>
      <c r="YG245" s="44"/>
      <c r="YH245" s="44"/>
      <c r="YI245" s="44"/>
      <c r="YJ245" s="44"/>
      <c r="YK245" s="44"/>
      <c r="YL245" s="44"/>
      <c r="YM245" s="44"/>
      <c r="YN245" s="44"/>
      <c r="YO245" s="44"/>
      <c r="YP245" s="44"/>
      <c r="YQ245" s="44"/>
      <c r="YR245" s="44"/>
      <c r="YS245" s="44"/>
      <c r="YT245" s="44"/>
      <c r="YU245" s="44"/>
      <c r="YV245" s="44"/>
      <c r="YW245" s="44"/>
      <c r="YX245" s="44"/>
      <c r="YY245" s="44"/>
      <c r="YZ245" s="44"/>
      <c r="ZA245" s="44"/>
      <c r="ZB245" s="44"/>
      <c r="ZC245" s="44"/>
      <c r="ZD245" s="44"/>
      <c r="ZE245" s="44"/>
      <c r="ZF245" s="44"/>
      <c r="ZG245" s="44"/>
      <c r="ZH245" s="44"/>
      <c r="ZI245" s="44"/>
      <c r="ZJ245" s="44"/>
      <c r="ZK245" s="44"/>
      <c r="ZL245" s="44"/>
      <c r="ZM245" s="44"/>
      <c r="ZN245" s="44"/>
      <c r="ZO245" s="44"/>
      <c r="ZP245" s="44"/>
      <c r="ZQ245" s="44"/>
      <c r="ZR245" s="44"/>
      <c r="ZS245" s="44"/>
      <c r="ZT245" s="44"/>
      <c r="ZU245" s="44"/>
      <c r="ZV245" s="44"/>
      <c r="ZW245" s="44"/>
      <c r="ZX245" s="44"/>
      <c r="ZY245" s="44"/>
      <c r="ZZ245" s="44"/>
      <c r="AAA245" s="44"/>
      <c r="AAB245" s="44"/>
      <c r="AAC245" s="44"/>
      <c r="AAD245" s="44"/>
      <c r="AAE245" s="44"/>
      <c r="AAF245" s="44"/>
      <c r="AAG245" s="44"/>
      <c r="AAH245" s="44"/>
      <c r="AAI245" s="44"/>
      <c r="AAJ245" s="44"/>
      <c r="AAK245" s="44"/>
      <c r="AAL245" s="44"/>
      <c r="AAM245" s="44"/>
      <c r="AAN245" s="44"/>
      <c r="AAO245" s="44"/>
      <c r="AAP245" s="44"/>
      <c r="AAQ245" s="44"/>
      <c r="AAR245" s="44"/>
      <c r="AAS245" s="44"/>
      <c r="AAT245" s="44"/>
      <c r="AAU245" s="44"/>
      <c r="AAV245" s="44"/>
      <c r="AAW245" s="44"/>
      <c r="AAX245" s="44"/>
      <c r="AAY245" s="44"/>
      <c r="AAZ245" s="44"/>
      <c r="ABA245" s="44"/>
      <c r="ABB245" s="44"/>
      <c r="ABC245" s="44"/>
      <c r="ABD245" s="44"/>
      <c r="ABE245" s="44"/>
      <c r="ABF245" s="44"/>
      <c r="ABG245" s="44"/>
      <c r="ABH245" s="44"/>
      <c r="ABI245" s="44"/>
      <c r="ABJ245" s="44"/>
      <c r="ABK245" s="44"/>
      <c r="ABL245" s="44"/>
      <c r="ABM245" s="44"/>
      <c r="ABN245" s="44"/>
      <c r="ABO245" s="44"/>
      <c r="ABP245" s="44"/>
      <c r="ABQ245" s="44"/>
      <c r="ABR245" s="44"/>
      <c r="ABS245" s="44"/>
      <c r="ABT245" s="44"/>
      <c r="ABU245" s="44"/>
      <c r="ABV245" s="44"/>
      <c r="ABW245" s="44"/>
      <c r="ABX245" s="44"/>
      <c r="ABY245" s="44"/>
      <c r="ABZ245" s="44"/>
      <c r="ACA245" s="44"/>
      <c r="ACB245" s="44"/>
      <c r="ACC245" s="44"/>
      <c r="ACD245" s="44"/>
      <c r="ACE245" s="44"/>
      <c r="ACF245" s="44"/>
      <c r="ACG245" s="44"/>
      <c r="ACH245" s="44"/>
      <c r="ACI245" s="44"/>
      <c r="ACJ245" s="44"/>
      <c r="ACK245" s="44"/>
      <c r="ACL245" s="44"/>
      <c r="ACM245" s="44"/>
      <c r="ACN245" s="44"/>
      <c r="ACO245" s="44"/>
      <c r="ACP245" s="44"/>
      <c r="ACQ245" s="44"/>
      <c r="ACR245" s="44"/>
      <c r="ACS245" s="44"/>
      <c r="ACT245" s="44"/>
      <c r="ACU245" s="44"/>
      <c r="ACV245" s="44"/>
      <c r="ACW245" s="44"/>
      <c r="ACX245" s="44"/>
      <c r="ACY245" s="44"/>
      <c r="ACZ245" s="44"/>
      <c r="ADA245" s="44"/>
      <c r="ADB245" s="44"/>
      <c r="ADC245" s="44"/>
      <c r="ADD245" s="44"/>
      <c r="ADE245" s="44"/>
      <c r="ADF245" s="44"/>
      <c r="ADG245" s="44"/>
      <c r="ADH245" s="44"/>
      <c r="ADI245" s="44"/>
      <c r="ADJ245" s="44"/>
      <c r="ADK245" s="44"/>
      <c r="ADL245" s="44"/>
      <c r="ADM245" s="44"/>
      <c r="ADN245" s="44"/>
      <c r="ADO245" s="44"/>
      <c r="ADP245" s="44"/>
      <c r="ADQ245" s="44"/>
      <c r="ADR245" s="44"/>
      <c r="ADS245" s="44"/>
      <c r="ADT245" s="44"/>
      <c r="ADU245" s="44"/>
      <c r="ADV245" s="44"/>
      <c r="ADW245" s="44"/>
      <c r="ADX245" s="44"/>
      <c r="ADY245" s="44"/>
      <c r="ADZ245" s="44"/>
      <c r="AEA245" s="44"/>
      <c r="AEB245" s="44"/>
      <c r="AEC245" s="44"/>
      <c r="AED245" s="44"/>
      <c r="AEE245" s="44"/>
      <c r="AEF245" s="44"/>
      <c r="AEG245" s="44"/>
      <c r="AEH245" s="44"/>
      <c r="AEI245" s="44"/>
      <c r="AEJ245" s="44"/>
      <c r="AEK245" s="44"/>
      <c r="AEL245" s="44"/>
      <c r="AEM245" s="44"/>
      <c r="AEN245" s="44"/>
      <c r="AEO245" s="44"/>
      <c r="AEP245" s="44"/>
      <c r="AEQ245" s="44"/>
      <c r="AER245" s="44"/>
      <c r="AES245" s="44"/>
      <c r="AET245" s="44"/>
      <c r="AEU245" s="44"/>
      <c r="AEV245" s="44"/>
      <c r="AEW245" s="44"/>
      <c r="AEX245" s="44"/>
      <c r="AEY245" s="44"/>
      <c r="AEZ245" s="44"/>
      <c r="AFA245" s="44"/>
      <c r="AFB245" s="44"/>
      <c r="AFC245" s="44"/>
      <c r="AFD245" s="44"/>
      <c r="AFE245" s="44"/>
      <c r="AFF245" s="44"/>
      <c r="AFG245" s="44"/>
      <c r="AFH245" s="44"/>
      <c r="AFI245" s="44"/>
      <c r="AFJ245" s="44"/>
      <c r="AFK245" s="44"/>
      <c r="AFL245" s="44"/>
      <c r="AFM245" s="44"/>
      <c r="AFN245" s="44"/>
      <c r="AFO245" s="44"/>
      <c r="AFP245" s="44"/>
      <c r="AFQ245" s="44"/>
      <c r="AFR245" s="44"/>
      <c r="AFS245" s="44"/>
      <c r="AFT245" s="44"/>
      <c r="AFU245" s="44"/>
      <c r="AFV245" s="44"/>
      <c r="AFW245" s="44"/>
      <c r="AFX245" s="44"/>
      <c r="AFY245" s="44"/>
      <c r="AFZ245" s="44"/>
      <c r="AGA245" s="44"/>
      <c r="AGB245" s="44"/>
      <c r="AGC245" s="44"/>
      <c r="AGD245" s="44"/>
      <c r="AGE245" s="44"/>
      <c r="AGF245" s="44"/>
      <c r="AGG245" s="44"/>
      <c r="AGH245" s="44"/>
      <c r="AGI245" s="44"/>
      <c r="AGJ245" s="44"/>
      <c r="AGK245" s="44"/>
      <c r="AGL245" s="44"/>
      <c r="AGM245" s="44"/>
      <c r="AGN245" s="44"/>
      <c r="AGO245" s="44"/>
      <c r="AGP245" s="44"/>
      <c r="AGQ245" s="44"/>
      <c r="AGR245" s="44"/>
      <c r="AGS245" s="44"/>
      <c r="AGT245" s="44"/>
      <c r="AGU245" s="44"/>
      <c r="AGV245" s="44"/>
      <c r="AGW245" s="44"/>
      <c r="AGX245" s="44"/>
      <c r="AGY245" s="44"/>
      <c r="AGZ245" s="44"/>
      <c r="AHA245" s="44"/>
      <c r="AHB245" s="44"/>
      <c r="AHC245" s="44"/>
      <c r="AHD245" s="44"/>
      <c r="AHE245" s="44"/>
      <c r="AHF245" s="44"/>
      <c r="AHG245" s="44"/>
      <c r="AHH245" s="44"/>
      <c r="AHI245" s="44"/>
      <c r="AHJ245" s="44"/>
      <c r="AHK245" s="44"/>
      <c r="AHL245" s="44"/>
      <c r="AHM245" s="44"/>
      <c r="AHN245" s="44"/>
      <c r="AHO245" s="44"/>
      <c r="AHP245" s="44"/>
      <c r="AHQ245" s="44"/>
      <c r="AHR245" s="44"/>
      <c r="AHS245" s="44"/>
      <c r="AHT245" s="44"/>
      <c r="AHU245" s="44"/>
      <c r="AHV245" s="44"/>
      <c r="AHW245" s="44"/>
      <c r="AHX245" s="44"/>
      <c r="AHY245" s="44"/>
      <c r="AHZ245" s="44"/>
      <c r="AIA245" s="44"/>
      <c r="AIB245" s="44"/>
      <c r="AIC245" s="44"/>
      <c r="AID245" s="44"/>
      <c r="AIE245" s="44"/>
      <c r="AIF245" s="44"/>
      <c r="AIG245" s="44"/>
      <c r="AIH245" s="44"/>
      <c r="AII245" s="44"/>
      <c r="AIJ245" s="44"/>
      <c r="AIK245" s="44"/>
      <c r="AIL245" s="44"/>
      <c r="AIM245" s="44"/>
      <c r="AIN245" s="44"/>
      <c r="AIO245" s="44"/>
      <c r="AIP245" s="44"/>
      <c r="AIQ245" s="44"/>
      <c r="AIR245" s="44"/>
      <c r="AIS245" s="44"/>
      <c r="AIT245" s="44"/>
      <c r="AIU245" s="44"/>
      <c r="AIV245" s="44"/>
      <c r="AIW245" s="44"/>
      <c r="AIX245" s="44"/>
      <c r="AIY245" s="44"/>
      <c r="AIZ245" s="44"/>
      <c r="AJA245" s="44"/>
      <c r="AJB245" s="44"/>
      <c r="AJC245" s="44"/>
      <c r="AJD245" s="44"/>
      <c r="AJE245" s="44"/>
      <c r="AJF245" s="44"/>
      <c r="AJG245" s="44"/>
      <c r="AJH245" s="44"/>
      <c r="AJI245" s="44"/>
      <c r="AJJ245" s="44"/>
      <c r="AJK245" s="44"/>
      <c r="AJL245" s="44"/>
      <c r="AJM245" s="44"/>
      <c r="AJN245" s="44"/>
      <c r="AJO245" s="44"/>
      <c r="AJP245" s="44"/>
      <c r="AJQ245" s="44"/>
      <c r="AJR245" s="44"/>
      <c r="AJS245" s="44"/>
      <c r="AJT245" s="44"/>
      <c r="AJU245" s="44"/>
      <c r="AJV245" s="44"/>
      <c r="AJW245" s="44"/>
      <c r="AJX245" s="44"/>
      <c r="AJY245" s="44"/>
      <c r="AJZ245" s="44"/>
      <c r="AKA245" s="44"/>
      <c r="AKB245" s="44"/>
      <c r="AKC245" s="44"/>
      <c r="AKD245" s="44"/>
      <c r="AKE245" s="44"/>
      <c r="AKF245" s="44"/>
      <c r="AKG245" s="44"/>
      <c r="AKH245" s="44"/>
      <c r="AKI245" s="44"/>
      <c r="AKJ245" s="44"/>
      <c r="AKK245" s="44"/>
      <c r="AKL245" s="44"/>
      <c r="AKM245" s="44"/>
      <c r="AKN245" s="44"/>
      <c r="AKO245" s="44"/>
      <c r="AKP245" s="44"/>
      <c r="AKQ245" s="44"/>
      <c r="AKR245" s="44"/>
      <c r="AKS245" s="44"/>
      <c r="AKT245" s="44"/>
      <c r="AKU245" s="44"/>
      <c r="AKV245" s="44"/>
      <c r="AKW245" s="44"/>
      <c r="AKX245" s="44"/>
      <c r="AKY245" s="44"/>
      <c r="AKZ245" s="44"/>
      <c r="ALA245" s="44"/>
      <c r="ALB245" s="44"/>
      <c r="ALC245" s="44"/>
      <c r="ALD245" s="44"/>
      <c r="ALE245" s="44"/>
      <c r="ALF245" s="44"/>
      <c r="ALG245" s="44"/>
      <c r="ALH245" s="44"/>
      <c r="ALI245" s="44"/>
      <c r="ALJ245" s="44"/>
      <c r="ALK245" s="44"/>
      <c r="ALL245" s="44"/>
      <c r="ALM245" s="44"/>
      <c r="ALN245" s="44"/>
      <c r="ALO245" s="44"/>
      <c r="ALP245" s="44"/>
      <c r="ALQ245" s="44"/>
      <c r="ALR245" s="44"/>
      <c r="ALS245" s="44"/>
      <c r="ALT245" s="44"/>
      <c r="ALU245" s="44"/>
      <c r="ALV245" s="44"/>
      <c r="ALW245" s="44"/>
      <c r="ALX245" s="44"/>
      <c r="ALY245" s="44"/>
      <c r="ALZ245" s="44"/>
      <c r="AMA245" s="44"/>
      <c r="AMB245" s="44"/>
      <c r="AMC245" s="44"/>
      <c r="AMD245" s="44"/>
      <c r="AME245" s="44"/>
      <c r="AMF245" s="44"/>
      <c r="AMG245" s="44"/>
      <c r="AMH245" s="44"/>
      <c r="AMI245" s="44"/>
      <c r="AMJ245" s="44"/>
      <c r="AMK245" s="44"/>
      <c r="AML245" s="44"/>
      <c r="AMM245" s="44"/>
      <c r="AMN245" s="44"/>
      <c r="AMO245" s="44"/>
      <c r="AMP245" s="44"/>
      <c r="AMQ245" s="44"/>
      <c r="AMR245" s="44"/>
      <c r="AMS245" s="44"/>
      <c r="AMT245" s="44"/>
      <c r="AMU245" s="44"/>
      <c r="AMV245" s="44"/>
      <c r="AMW245" s="44"/>
      <c r="AMX245" s="44"/>
      <c r="AMY245" s="44"/>
      <c r="AMZ245" s="44"/>
      <c r="ANA245" s="44"/>
      <c r="ANB245" s="44"/>
      <c r="ANC245" s="44"/>
      <c r="AND245" s="44"/>
      <c r="ANE245" s="44"/>
      <c r="ANF245" s="44"/>
      <c r="ANG245" s="44"/>
      <c r="ANH245" s="44"/>
      <c r="ANI245" s="44"/>
      <c r="ANJ245" s="44"/>
      <c r="ANK245" s="44"/>
      <c r="ANL245" s="44"/>
      <c r="ANM245" s="44"/>
      <c r="ANN245" s="44"/>
      <c r="ANO245" s="44"/>
      <c r="ANP245" s="44"/>
      <c r="ANQ245" s="44"/>
      <c r="ANR245" s="44"/>
      <c r="ANS245" s="44"/>
      <c r="ANT245" s="44"/>
      <c r="ANU245" s="44"/>
      <c r="ANV245" s="44"/>
      <c r="ANW245" s="44"/>
      <c r="ANX245" s="44"/>
      <c r="ANY245" s="44"/>
      <c r="ANZ245" s="44"/>
      <c r="AOA245" s="44"/>
      <c r="AOB245" s="44"/>
      <c r="AOC245" s="44"/>
      <c r="AOD245" s="44"/>
      <c r="AOE245" s="44"/>
      <c r="AOF245" s="44"/>
      <c r="AOG245" s="44"/>
      <c r="AOH245" s="44"/>
      <c r="AOI245" s="44"/>
      <c r="AOJ245" s="44"/>
      <c r="AOK245" s="44"/>
      <c r="AOL245" s="44"/>
      <c r="AOM245" s="44"/>
      <c r="AON245" s="44"/>
      <c r="AOO245" s="44"/>
      <c r="AOP245" s="44"/>
      <c r="AOQ245" s="44"/>
      <c r="AOR245" s="44"/>
      <c r="AOS245" s="44"/>
      <c r="AOT245" s="44"/>
      <c r="AOU245" s="44"/>
      <c r="AOV245" s="44"/>
      <c r="AOW245" s="44"/>
      <c r="AOX245" s="44"/>
      <c r="AOY245" s="44"/>
      <c r="AOZ245" s="44"/>
      <c r="APA245" s="44"/>
      <c r="APB245" s="44"/>
      <c r="APC245" s="44"/>
      <c r="APD245" s="44"/>
      <c r="APE245" s="44"/>
      <c r="APF245" s="44"/>
      <c r="APG245" s="44"/>
      <c r="APH245" s="44"/>
      <c r="API245" s="44"/>
      <c r="APJ245" s="44"/>
      <c r="APK245" s="44"/>
      <c r="APL245" s="44"/>
      <c r="APM245" s="44"/>
      <c r="APN245" s="44"/>
      <c r="APO245" s="44"/>
      <c r="APP245" s="44"/>
      <c r="APQ245" s="44"/>
      <c r="APR245" s="44"/>
      <c r="APS245" s="44"/>
      <c r="APT245" s="44"/>
      <c r="APU245" s="44"/>
      <c r="APV245" s="44"/>
      <c r="APW245" s="44"/>
      <c r="APX245" s="44"/>
      <c r="APY245" s="44"/>
      <c r="APZ245" s="44"/>
      <c r="AQA245" s="44"/>
      <c r="AQB245" s="44"/>
      <c r="AQC245" s="44"/>
      <c r="AQD245" s="44"/>
      <c r="AQE245" s="44"/>
      <c r="AQF245" s="44"/>
      <c r="AQG245" s="44"/>
      <c r="AQH245" s="44"/>
      <c r="AQI245" s="44"/>
      <c r="AQJ245" s="44"/>
      <c r="AQK245" s="44"/>
      <c r="AQL245" s="44"/>
      <c r="AQM245" s="44"/>
      <c r="AQN245" s="44"/>
      <c r="AQO245" s="44"/>
      <c r="AQP245" s="44"/>
      <c r="AQQ245" s="44"/>
      <c r="AQR245" s="44"/>
      <c r="AQS245" s="44"/>
      <c r="AQT245" s="44"/>
      <c r="AQU245" s="44"/>
      <c r="AQV245" s="44"/>
      <c r="AQW245" s="44"/>
      <c r="AQX245" s="44"/>
      <c r="AQY245" s="44"/>
      <c r="AQZ245" s="44"/>
      <c r="ARA245" s="44"/>
      <c r="ARB245" s="44"/>
      <c r="ARC245" s="44"/>
      <c r="ARD245" s="44"/>
      <c r="ARE245" s="44"/>
      <c r="ARF245" s="44"/>
      <c r="ARG245" s="44"/>
      <c r="ARH245" s="44"/>
      <c r="ARI245" s="44"/>
      <c r="ARJ245" s="44"/>
      <c r="ARK245" s="44"/>
      <c r="ARL245" s="44"/>
      <c r="ARM245" s="44"/>
      <c r="ARN245" s="44"/>
      <c r="ARO245" s="44"/>
      <c r="ARP245" s="44"/>
      <c r="ARQ245" s="44"/>
      <c r="ARR245" s="44"/>
      <c r="ARS245" s="44"/>
      <c r="ART245" s="44"/>
      <c r="ARU245" s="44"/>
      <c r="ARV245" s="44"/>
      <c r="ARW245" s="44"/>
      <c r="ARX245" s="44"/>
      <c r="ARY245" s="44"/>
      <c r="ARZ245" s="44"/>
      <c r="ASA245" s="44"/>
      <c r="ASB245" s="44"/>
      <c r="ASC245" s="44"/>
      <c r="ASD245" s="44"/>
      <c r="ASE245" s="44"/>
      <c r="ASF245" s="44"/>
      <c r="ASG245" s="44"/>
      <c r="ASH245" s="44"/>
      <c r="ASI245" s="44"/>
      <c r="ASJ245" s="44"/>
      <c r="ASK245" s="44"/>
      <c r="ASL245" s="44"/>
      <c r="ASM245" s="44"/>
      <c r="ASN245" s="44"/>
      <c r="ASO245" s="44"/>
      <c r="ASP245" s="44"/>
      <c r="ASQ245" s="44"/>
      <c r="ASR245" s="44"/>
      <c r="ASS245" s="44"/>
      <c r="AST245" s="44"/>
      <c r="ASU245" s="44"/>
      <c r="ASV245" s="44"/>
      <c r="ASW245" s="44"/>
      <c r="ASX245" s="44"/>
      <c r="ASY245" s="44"/>
      <c r="ASZ245" s="44"/>
      <c r="ATA245" s="44"/>
      <c r="ATB245" s="44"/>
      <c r="ATC245" s="44"/>
      <c r="ATD245" s="44"/>
      <c r="ATE245" s="44"/>
      <c r="ATF245" s="44"/>
      <c r="ATG245" s="44"/>
      <c r="ATH245" s="44"/>
      <c r="ATI245" s="44"/>
      <c r="ATJ245" s="44"/>
      <c r="ATK245" s="44"/>
      <c r="ATL245" s="44"/>
      <c r="ATM245" s="44"/>
      <c r="ATN245" s="44"/>
      <c r="ATO245" s="44"/>
      <c r="ATP245" s="44"/>
      <c r="ATQ245" s="44"/>
      <c r="ATR245" s="44"/>
      <c r="ATS245" s="44"/>
      <c r="ATT245" s="44"/>
      <c r="ATU245" s="44"/>
      <c r="ATV245" s="44"/>
      <c r="ATW245" s="44"/>
      <c r="ATX245" s="44"/>
      <c r="ATY245" s="44"/>
      <c r="ATZ245" s="44"/>
      <c r="AUA245" s="44"/>
      <c r="AUB245" s="44"/>
      <c r="AUC245" s="44"/>
      <c r="AUD245" s="44"/>
      <c r="AUE245" s="44"/>
      <c r="AUF245" s="44"/>
      <c r="AUG245" s="44"/>
      <c r="AUH245" s="44"/>
      <c r="AUI245" s="44"/>
      <c r="AUJ245" s="44"/>
      <c r="AUK245" s="44"/>
      <c r="AUL245" s="44"/>
      <c r="AUM245" s="44"/>
      <c r="AUN245" s="44"/>
      <c r="AUO245" s="44"/>
      <c r="AUP245" s="44"/>
      <c r="AUQ245" s="44"/>
      <c r="AUR245" s="44"/>
      <c r="AUS245" s="44"/>
      <c r="AUT245" s="44"/>
      <c r="AUU245" s="44"/>
      <c r="AUV245" s="44"/>
      <c r="AUW245" s="44"/>
      <c r="AUX245" s="44"/>
      <c r="AUY245" s="44"/>
      <c r="AUZ245" s="44"/>
      <c r="AVA245" s="44"/>
      <c r="AVB245" s="44"/>
      <c r="AVC245" s="44"/>
      <c r="AVD245" s="44"/>
      <c r="AVE245" s="44"/>
      <c r="AVF245" s="44"/>
      <c r="AVG245" s="44"/>
      <c r="AVH245" s="44"/>
      <c r="AVI245" s="44"/>
      <c r="AVJ245" s="44"/>
      <c r="AVK245" s="44"/>
      <c r="AVL245" s="44"/>
      <c r="AVM245" s="44"/>
      <c r="AVN245" s="44"/>
      <c r="AVO245" s="44"/>
      <c r="AVP245" s="44"/>
      <c r="AVQ245" s="44"/>
      <c r="AVR245" s="44"/>
      <c r="AVS245" s="44"/>
      <c r="AVT245" s="44"/>
      <c r="AVU245" s="44"/>
      <c r="AVV245" s="44"/>
      <c r="AVW245" s="44"/>
      <c r="AVX245" s="44"/>
      <c r="AVY245" s="44"/>
      <c r="AVZ245" s="44"/>
      <c r="AWA245" s="44"/>
      <c r="AWB245" s="44"/>
      <c r="AWC245" s="44"/>
      <c r="AWD245" s="44"/>
      <c r="AWE245" s="44"/>
      <c r="AWF245" s="44"/>
      <c r="AWG245" s="44"/>
      <c r="AWH245" s="44"/>
      <c r="AWI245" s="44"/>
      <c r="AWJ245" s="44"/>
      <c r="AWK245" s="44"/>
      <c r="AWL245" s="44"/>
      <c r="AWM245" s="44"/>
      <c r="AWN245" s="44"/>
      <c r="AWO245" s="44"/>
      <c r="AWP245" s="44"/>
      <c r="AWQ245" s="44"/>
      <c r="AWR245" s="44"/>
      <c r="AWS245" s="44"/>
      <c r="AWT245" s="44"/>
      <c r="AWU245" s="44"/>
      <c r="AWV245" s="44"/>
      <c r="AWW245" s="44"/>
      <c r="AWX245" s="44"/>
      <c r="AWY245" s="44"/>
      <c r="AWZ245" s="44"/>
      <c r="AXA245" s="44"/>
      <c r="AXB245" s="44"/>
      <c r="AXC245" s="44"/>
      <c r="AXD245" s="44"/>
      <c r="AXE245" s="44"/>
      <c r="AXF245" s="44"/>
      <c r="AXG245" s="44"/>
      <c r="AXH245" s="44"/>
      <c r="AXI245" s="44"/>
      <c r="AXJ245" s="44"/>
      <c r="AXK245" s="44"/>
      <c r="AXL245" s="44"/>
      <c r="AXM245" s="44"/>
      <c r="AXN245" s="44"/>
      <c r="AXO245" s="44"/>
      <c r="AXP245" s="44"/>
      <c r="AXQ245" s="44"/>
      <c r="AXR245" s="44"/>
      <c r="AXS245" s="44"/>
      <c r="AXT245" s="44"/>
      <c r="AXU245" s="44"/>
      <c r="AXV245" s="44"/>
      <c r="AXW245" s="44"/>
      <c r="AXX245" s="44"/>
      <c r="AXY245" s="44"/>
      <c r="AXZ245" s="44"/>
      <c r="AYA245" s="44"/>
      <c r="AYB245" s="44"/>
      <c r="AYC245" s="44"/>
      <c r="AYD245" s="44"/>
      <c r="AYE245" s="44"/>
      <c r="AYF245" s="44"/>
      <c r="AYG245" s="44"/>
      <c r="AYH245" s="44"/>
      <c r="AYI245" s="44"/>
      <c r="AYJ245" s="44"/>
      <c r="AYK245" s="44"/>
      <c r="AYL245" s="44"/>
      <c r="AYM245" s="44"/>
      <c r="AYN245" s="44"/>
      <c r="AYO245" s="44"/>
      <c r="AYP245" s="44"/>
      <c r="AYQ245" s="44"/>
      <c r="AYR245" s="44"/>
      <c r="AYS245" s="44"/>
      <c r="AYT245" s="44"/>
      <c r="AYU245" s="44"/>
      <c r="AYV245" s="44"/>
      <c r="AYW245" s="44"/>
      <c r="AYX245" s="44"/>
      <c r="AYY245" s="44"/>
      <c r="AYZ245" s="44"/>
      <c r="AZA245" s="44"/>
      <c r="AZB245" s="44"/>
      <c r="AZC245" s="44"/>
      <c r="AZD245" s="44"/>
      <c r="AZE245" s="44"/>
      <c r="AZF245" s="44"/>
      <c r="AZG245" s="44"/>
      <c r="AZH245" s="44"/>
      <c r="AZI245" s="44"/>
      <c r="AZJ245" s="44"/>
      <c r="AZK245" s="44"/>
      <c r="AZL245" s="44"/>
      <c r="AZM245" s="44"/>
      <c r="AZN245" s="44"/>
      <c r="AZO245" s="44"/>
      <c r="AZP245" s="44"/>
      <c r="AZQ245" s="44"/>
      <c r="AZR245" s="44"/>
      <c r="AZS245" s="44"/>
      <c r="AZT245" s="44"/>
      <c r="AZU245" s="44"/>
      <c r="AZV245" s="44"/>
      <c r="AZW245" s="44"/>
      <c r="AZX245" s="44"/>
      <c r="AZY245" s="44"/>
      <c r="AZZ245" s="44"/>
      <c r="BAA245" s="44"/>
      <c r="BAB245" s="44"/>
      <c r="BAC245" s="44"/>
      <c r="BAD245" s="44"/>
      <c r="BAE245" s="44"/>
      <c r="BAF245" s="44"/>
      <c r="BAG245" s="44"/>
      <c r="BAH245" s="44"/>
      <c r="BAI245" s="44"/>
      <c r="BAJ245" s="44"/>
      <c r="BAK245" s="44"/>
      <c r="BAL245" s="44"/>
      <c r="BAM245" s="44"/>
      <c r="BAN245" s="44"/>
      <c r="BAO245" s="44"/>
      <c r="BAP245" s="44"/>
      <c r="BAQ245" s="44"/>
      <c r="BAR245" s="44"/>
      <c r="BAS245" s="44"/>
      <c r="BAT245" s="44"/>
      <c r="BAU245" s="44"/>
      <c r="BAV245" s="44"/>
      <c r="BAW245" s="44"/>
      <c r="BAX245" s="44"/>
      <c r="BAY245" s="44"/>
      <c r="BAZ245" s="44"/>
      <c r="BBA245" s="44"/>
      <c r="BBB245" s="44"/>
      <c r="BBC245" s="44"/>
      <c r="BBD245" s="44"/>
      <c r="BBE245" s="44"/>
      <c r="BBF245" s="44"/>
      <c r="BBG245" s="44"/>
      <c r="BBH245" s="44"/>
      <c r="BBI245" s="44"/>
      <c r="BBJ245" s="44"/>
      <c r="BBK245" s="44"/>
      <c r="BBL245" s="44"/>
      <c r="BBM245" s="44"/>
      <c r="BBN245" s="44"/>
      <c r="BBO245" s="44"/>
      <c r="BBP245" s="44"/>
      <c r="BBQ245" s="44"/>
      <c r="BBR245" s="44"/>
      <c r="BBS245" s="44"/>
      <c r="BBT245" s="44"/>
      <c r="BBU245" s="44"/>
      <c r="BBV245" s="44"/>
      <c r="BBW245" s="44"/>
      <c r="BBX245" s="44"/>
      <c r="BBY245" s="44"/>
      <c r="BBZ245" s="44"/>
      <c r="BCA245" s="44"/>
      <c r="BCB245" s="44"/>
      <c r="BCC245" s="44"/>
      <c r="BCD245" s="44"/>
      <c r="BCE245" s="44"/>
      <c r="BCF245" s="44"/>
      <c r="BCG245" s="44"/>
      <c r="BCH245" s="44"/>
      <c r="BCI245" s="44"/>
      <c r="BCJ245" s="44"/>
      <c r="BCK245" s="44"/>
      <c r="BCL245" s="44"/>
      <c r="BCM245" s="44"/>
      <c r="BCN245" s="44"/>
      <c r="BCO245" s="44"/>
      <c r="BCP245" s="44"/>
      <c r="BCQ245" s="44"/>
      <c r="BCR245" s="44"/>
      <c r="BCS245" s="44"/>
      <c r="BCT245" s="44"/>
      <c r="BCU245" s="44"/>
      <c r="BCV245" s="44"/>
      <c r="BCW245" s="44"/>
      <c r="BCX245" s="44"/>
      <c r="BCY245" s="44"/>
      <c r="BCZ245" s="44"/>
      <c r="BDA245" s="44"/>
      <c r="BDB245" s="44"/>
      <c r="BDC245" s="44"/>
      <c r="BDD245" s="44"/>
      <c r="BDE245" s="44"/>
      <c r="BDF245" s="44"/>
      <c r="BDG245" s="44"/>
      <c r="BDH245" s="44"/>
      <c r="BDI245" s="44"/>
      <c r="BDJ245" s="44"/>
      <c r="BDK245" s="44"/>
      <c r="BDL245" s="44"/>
      <c r="BDM245" s="44"/>
      <c r="BDN245" s="44"/>
      <c r="BDO245" s="44"/>
      <c r="BDP245" s="44"/>
      <c r="BDQ245" s="44"/>
      <c r="BDR245" s="44"/>
      <c r="BDS245" s="44"/>
      <c r="BDT245" s="44"/>
      <c r="BDU245" s="44"/>
      <c r="BDV245" s="44"/>
      <c r="BDW245" s="44"/>
      <c r="BDX245" s="44"/>
      <c r="BDY245" s="44"/>
      <c r="BDZ245" s="44"/>
      <c r="BEA245" s="44"/>
      <c r="BEB245" s="44"/>
      <c r="BEC245" s="44"/>
      <c r="BED245" s="44"/>
      <c r="BEE245" s="44"/>
      <c r="BEF245" s="44"/>
      <c r="BEG245" s="44"/>
      <c r="BEH245" s="44"/>
      <c r="BEI245" s="44"/>
      <c r="BEJ245" s="44"/>
      <c r="BEK245" s="44"/>
      <c r="BEL245" s="44"/>
      <c r="BEM245" s="44"/>
      <c r="BEN245" s="44"/>
      <c r="BEO245" s="44"/>
      <c r="BEP245" s="44"/>
      <c r="BEQ245" s="44"/>
      <c r="BER245" s="44"/>
      <c r="BES245" s="44"/>
      <c r="BET245" s="44"/>
      <c r="BEU245" s="44"/>
      <c r="BEV245" s="44"/>
      <c r="BEW245" s="44"/>
      <c r="BEX245" s="44"/>
      <c r="BEY245" s="44"/>
      <c r="BEZ245" s="44"/>
      <c r="BFA245" s="44"/>
      <c r="BFB245" s="44"/>
      <c r="BFC245" s="44"/>
      <c r="BFD245" s="44"/>
      <c r="BFE245" s="44"/>
      <c r="BFF245" s="44"/>
      <c r="BFG245" s="44"/>
      <c r="BFH245" s="44"/>
      <c r="BFI245" s="44"/>
      <c r="BFJ245" s="44"/>
      <c r="BFK245" s="44"/>
      <c r="BFL245" s="44"/>
      <c r="BFM245" s="44"/>
      <c r="BFN245" s="44"/>
      <c r="BFO245" s="44"/>
      <c r="BFP245" s="44"/>
      <c r="BFQ245" s="44"/>
      <c r="BFR245" s="44"/>
      <c r="BFS245" s="44"/>
      <c r="BFT245" s="44"/>
      <c r="BFU245" s="44"/>
      <c r="BFV245" s="44"/>
      <c r="BFW245" s="44"/>
      <c r="BFX245" s="44"/>
      <c r="BFY245" s="44"/>
      <c r="BFZ245" s="44"/>
      <c r="BGA245" s="44"/>
      <c r="BGB245" s="44"/>
      <c r="BGC245" s="44"/>
      <c r="BGD245" s="44"/>
      <c r="BGE245" s="44"/>
      <c r="BGF245" s="44"/>
      <c r="BGG245" s="44"/>
      <c r="BGH245" s="44"/>
      <c r="BGI245" s="44"/>
      <c r="BGJ245" s="44"/>
      <c r="BGK245" s="44"/>
      <c r="BGL245" s="44"/>
      <c r="BGM245" s="44"/>
      <c r="BGN245" s="44"/>
      <c r="BGO245" s="44"/>
      <c r="BGP245" s="44"/>
      <c r="BGQ245" s="44"/>
      <c r="BGR245" s="44"/>
      <c r="BGS245" s="44"/>
      <c r="BGT245" s="44"/>
      <c r="BGU245" s="44"/>
      <c r="BGV245" s="44"/>
      <c r="BGW245" s="44"/>
      <c r="BGX245" s="44"/>
      <c r="BGY245" s="44"/>
      <c r="BGZ245" s="44"/>
      <c r="BHA245" s="44"/>
      <c r="BHB245" s="44"/>
      <c r="BHC245" s="44"/>
      <c r="BHD245" s="44"/>
      <c r="BHE245" s="44"/>
      <c r="BHF245" s="44"/>
      <c r="BHG245" s="44"/>
      <c r="BHH245" s="44"/>
      <c r="BHI245" s="44"/>
      <c r="BHJ245" s="44"/>
      <c r="BHK245" s="44"/>
      <c r="BHL245" s="44"/>
      <c r="BHM245" s="44"/>
      <c r="BHN245" s="44"/>
      <c r="BHO245" s="44"/>
      <c r="BHP245" s="44"/>
      <c r="BHQ245" s="44"/>
      <c r="BHR245" s="44"/>
      <c r="BHS245" s="44"/>
      <c r="BHT245" s="44"/>
      <c r="BHU245" s="44"/>
      <c r="BHV245" s="44"/>
      <c r="BHW245" s="44"/>
      <c r="BHX245" s="44"/>
      <c r="BHY245" s="44"/>
      <c r="BHZ245" s="44"/>
      <c r="BIA245" s="44"/>
      <c r="BIB245" s="44"/>
      <c r="BIC245" s="44"/>
      <c r="BID245" s="44"/>
      <c r="BIE245" s="44"/>
      <c r="BIF245" s="44"/>
      <c r="BIG245" s="44"/>
      <c r="BIH245" s="44"/>
      <c r="BII245" s="44"/>
      <c r="BIJ245" s="44"/>
      <c r="BIK245" s="44"/>
      <c r="BIL245" s="44"/>
      <c r="BIM245" s="44"/>
      <c r="BIN245" s="44"/>
      <c r="BIO245" s="44"/>
      <c r="BIP245" s="44"/>
      <c r="BIQ245" s="44"/>
      <c r="BIR245" s="44"/>
      <c r="BIS245" s="44"/>
      <c r="BIT245" s="44"/>
      <c r="BIU245" s="44"/>
      <c r="BIV245" s="44"/>
      <c r="BIW245" s="44"/>
      <c r="BIX245" s="44"/>
      <c r="BIY245" s="44"/>
      <c r="BIZ245" s="44"/>
      <c r="BJA245" s="44"/>
      <c r="BJB245" s="44"/>
      <c r="BJC245" s="44"/>
      <c r="BJD245" s="44"/>
      <c r="BJE245" s="44"/>
      <c r="BJF245" s="44"/>
      <c r="BJG245" s="44"/>
      <c r="BJH245" s="44"/>
      <c r="BJI245" s="44"/>
      <c r="BJJ245" s="44"/>
      <c r="BJK245" s="44"/>
      <c r="BJL245" s="44"/>
      <c r="BJM245" s="44"/>
      <c r="BJN245" s="44"/>
      <c r="BJO245" s="44"/>
      <c r="BJP245" s="44"/>
      <c r="BJQ245" s="44"/>
      <c r="BJR245" s="44"/>
      <c r="BJS245" s="44"/>
      <c r="BJT245" s="44"/>
      <c r="BJU245" s="44"/>
      <c r="BJV245" s="44"/>
      <c r="BJW245" s="44"/>
      <c r="BJX245" s="44"/>
      <c r="BJY245" s="44"/>
      <c r="BJZ245" s="44"/>
      <c r="BKA245" s="44"/>
      <c r="BKB245" s="44"/>
      <c r="BKC245" s="44"/>
      <c r="BKD245" s="44"/>
      <c r="BKE245" s="44"/>
      <c r="BKF245" s="44"/>
      <c r="BKG245" s="44"/>
      <c r="BKH245" s="44"/>
      <c r="BKI245" s="44"/>
      <c r="BKJ245" s="44"/>
      <c r="BKK245" s="44"/>
      <c r="BKL245" s="44"/>
      <c r="BKM245" s="44"/>
      <c r="BKN245" s="44"/>
      <c r="BKO245" s="44"/>
      <c r="BKP245" s="44"/>
      <c r="BKQ245" s="44"/>
      <c r="BKR245" s="44"/>
      <c r="BKS245" s="44"/>
      <c r="BKT245" s="44"/>
      <c r="BKU245" s="44"/>
      <c r="BKV245" s="44"/>
      <c r="BKW245" s="44"/>
      <c r="BKX245" s="44"/>
      <c r="BKY245" s="44"/>
      <c r="BKZ245" s="44"/>
      <c r="BLA245" s="44"/>
      <c r="BLB245" s="44"/>
      <c r="BLC245" s="44"/>
      <c r="BLD245" s="44"/>
      <c r="BLE245" s="44"/>
      <c r="BLF245" s="44"/>
      <c r="BLG245" s="44"/>
      <c r="BLH245" s="44"/>
      <c r="BLI245" s="44"/>
      <c r="BLJ245" s="44"/>
      <c r="BLK245" s="44"/>
      <c r="BLL245" s="44"/>
      <c r="BLM245" s="44"/>
      <c r="BLN245" s="44"/>
      <c r="BLO245" s="44"/>
      <c r="BLP245" s="44"/>
      <c r="BLQ245" s="44"/>
      <c r="BLR245" s="44"/>
      <c r="BLS245" s="44"/>
      <c r="BLT245" s="44"/>
      <c r="BLU245" s="44"/>
      <c r="BLV245" s="44"/>
      <c r="BLW245" s="44"/>
      <c r="BLX245" s="44"/>
      <c r="BLY245" s="44"/>
      <c r="BLZ245" s="44"/>
      <c r="BMA245" s="44"/>
      <c r="BMB245" s="44"/>
      <c r="BMC245" s="44"/>
      <c r="BMD245" s="44"/>
      <c r="BME245" s="44"/>
      <c r="BMF245" s="44"/>
      <c r="BMG245" s="44"/>
      <c r="BMH245" s="44"/>
      <c r="BMI245" s="44"/>
      <c r="BMJ245" s="44"/>
      <c r="BMK245" s="44"/>
      <c r="BML245" s="44"/>
      <c r="BMM245" s="44"/>
      <c r="BMN245" s="44"/>
      <c r="BMO245" s="44"/>
      <c r="BMP245" s="44"/>
      <c r="BMQ245" s="44"/>
      <c r="BMR245" s="44"/>
      <c r="BMS245" s="44"/>
      <c r="BMT245" s="44"/>
      <c r="BMU245" s="44"/>
      <c r="BMV245" s="44"/>
      <c r="BMW245" s="44"/>
      <c r="BMX245" s="44"/>
      <c r="BMY245" s="44"/>
      <c r="BMZ245" s="44"/>
      <c r="BNA245" s="44"/>
      <c r="BNB245" s="44"/>
      <c r="BNC245" s="44"/>
      <c r="BND245" s="44"/>
      <c r="BNE245" s="44"/>
      <c r="BNF245" s="44"/>
      <c r="BNG245" s="44"/>
      <c r="BNH245" s="44"/>
      <c r="BNI245" s="44"/>
      <c r="BNJ245" s="44"/>
      <c r="BNK245" s="44"/>
      <c r="BNL245" s="44"/>
      <c r="BNM245" s="44"/>
      <c r="BNN245" s="44"/>
      <c r="BNO245" s="44"/>
      <c r="BNP245" s="44"/>
      <c r="BNQ245" s="44"/>
      <c r="BNR245" s="44"/>
      <c r="BNS245" s="44"/>
      <c r="BNT245" s="44"/>
      <c r="BNU245" s="44"/>
      <c r="BNV245" s="44"/>
      <c r="BNW245" s="44"/>
      <c r="BNX245" s="44"/>
      <c r="BNY245" s="44"/>
      <c r="BNZ245" s="44"/>
      <c r="BOA245" s="44"/>
      <c r="BOB245" s="44"/>
      <c r="BOC245" s="44"/>
      <c r="BOD245" s="44"/>
      <c r="BOE245" s="44"/>
      <c r="BOF245" s="44"/>
      <c r="BOG245" s="44"/>
      <c r="BOH245" s="44"/>
      <c r="BOI245" s="44"/>
      <c r="BOJ245" s="44"/>
      <c r="BOK245" s="44"/>
      <c r="BOL245" s="44"/>
      <c r="BOM245" s="44"/>
      <c r="BON245" s="44"/>
      <c r="BOO245" s="44"/>
      <c r="BOP245" s="44"/>
      <c r="BOQ245" s="44"/>
      <c r="BOR245" s="44"/>
      <c r="BOS245" s="44"/>
      <c r="BOT245" s="44"/>
      <c r="BOU245" s="44"/>
      <c r="BOV245" s="44"/>
      <c r="BOW245" s="44"/>
      <c r="BOX245" s="44"/>
      <c r="BOY245" s="44"/>
      <c r="BOZ245" s="44"/>
      <c r="BPA245" s="44"/>
      <c r="BPB245" s="44"/>
      <c r="BPC245" s="44"/>
      <c r="BPD245" s="44"/>
      <c r="BPE245" s="44"/>
      <c r="BPF245" s="44"/>
      <c r="BPG245" s="44"/>
      <c r="BPH245" s="44"/>
      <c r="BPI245" s="44"/>
      <c r="BPJ245" s="44"/>
      <c r="BPK245" s="44"/>
      <c r="BPL245" s="44"/>
      <c r="BPM245" s="44"/>
      <c r="BPN245" s="44"/>
      <c r="BPO245" s="44"/>
      <c r="BPP245" s="44"/>
      <c r="BPQ245" s="44"/>
      <c r="BPR245" s="44"/>
      <c r="BPS245" s="44"/>
      <c r="BPT245" s="44"/>
      <c r="BPU245" s="44"/>
      <c r="BPV245" s="44"/>
      <c r="BPW245" s="44"/>
      <c r="BPX245" s="44"/>
      <c r="BPY245" s="44"/>
      <c r="BPZ245" s="44"/>
      <c r="BQA245" s="44"/>
      <c r="BQB245" s="44"/>
      <c r="BQC245" s="44"/>
      <c r="BQD245" s="44"/>
      <c r="BQE245" s="44"/>
      <c r="BQF245" s="44"/>
      <c r="BQG245" s="44"/>
      <c r="BQH245" s="44"/>
      <c r="BQI245" s="44"/>
      <c r="BQJ245" s="44"/>
      <c r="BQK245" s="44"/>
      <c r="BQL245" s="44"/>
      <c r="BQM245" s="44"/>
      <c r="BQN245" s="44"/>
      <c r="BQO245" s="44"/>
      <c r="BQP245" s="44"/>
      <c r="BQQ245" s="44"/>
      <c r="BQR245" s="44"/>
      <c r="BQS245" s="44"/>
      <c r="BQT245" s="44"/>
      <c r="BQU245" s="44"/>
      <c r="BQV245" s="44"/>
      <c r="BQW245" s="44"/>
      <c r="BQX245" s="44"/>
      <c r="BQY245" s="44"/>
      <c r="BQZ245" s="44"/>
      <c r="BRA245" s="44"/>
      <c r="BRB245" s="44"/>
      <c r="BRC245" s="44"/>
      <c r="BRD245" s="44"/>
      <c r="BRE245" s="44"/>
      <c r="BRF245" s="44"/>
      <c r="BRG245" s="44"/>
      <c r="BRH245" s="44"/>
      <c r="BRI245" s="44"/>
      <c r="BRJ245" s="44"/>
      <c r="BRK245" s="44"/>
      <c r="BRL245" s="44"/>
      <c r="BRM245" s="44"/>
      <c r="BRN245" s="44"/>
      <c r="BRO245" s="44"/>
      <c r="BRP245" s="44"/>
      <c r="BRQ245" s="44"/>
      <c r="BRR245" s="44"/>
      <c r="BRS245" s="44"/>
      <c r="BRT245" s="44"/>
      <c r="BRU245" s="44"/>
      <c r="BRV245" s="44"/>
      <c r="BRW245" s="44"/>
      <c r="BRX245" s="44"/>
      <c r="BRY245" s="44"/>
      <c r="BRZ245" s="44"/>
      <c r="BSA245" s="44"/>
      <c r="BSB245" s="44"/>
      <c r="BSC245" s="44"/>
      <c r="BSD245" s="44"/>
      <c r="BSE245" s="44"/>
      <c r="BSF245" s="44"/>
      <c r="BSG245" s="44"/>
      <c r="BSH245" s="44"/>
      <c r="BSI245" s="44"/>
      <c r="BSJ245" s="44"/>
      <c r="BSK245" s="44"/>
      <c r="BSL245" s="44"/>
      <c r="BSM245" s="44"/>
      <c r="BSN245" s="44"/>
      <c r="BSO245" s="44"/>
      <c r="BSP245" s="44"/>
      <c r="BSQ245" s="44"/>
      <c r="BSR245" s="44"/>
      <c r="BSS245" s="44"/>
      <c r="BST245" s="44"/>
      <c r="BSU245" s="44"/>
      <c r="BSV245" s="44"/>
      <c r="BSW245" s="44"/>
      <c r="BSX245" s="44"/>
      <c r="BSY245" s="44"/>
      <c r="BSZ245" s="44"/>
      <c r="BTA245" s="44"/>
      <c r="BTB245" s="44"/>
      <c r="BTC245" s="44"/>
      <c r="BTD245" s="44"/>
      <c r="BTE245" s="44"/>
      <c r="BTF245" s="44"/>
      <c r="BTG245" s="44"/>
      <c r="BTH245" s="44"/>
      <c r="BTI245" s="44"/>
      <c r="BTJ245" s="44"/>
      <c r="BTK245" s="44"/>
      <c r="BTL245" s="44"/>
      <c r="BTM245" s="44"/>
      <c r="BTN245" s="44"/>
      <c r="BTO245" s="44"/>
      <c r="BTP245" s="44"/>
      <c r="BTQ245" s="44"/>
      <c r="BTR245" s="44"/>
      <c r="BTS245" s="44"/>
      <c r="BTT245" s="44"/>
      <c r="BTU245" s="44"/>
      <c r="BTV245" s="44"/>
      <c r="BTW245" s="44"/>
      <c r="BTX245" s="44"/>
      <c r="BTY245" s="44"/>
      <c r="BTZ245" s="44"/>
      <c r="BUA245" s="44"/>
      <c r="BUB245" s="44"/>
      <c r="BUC245" s="44"/>
      <c r="BUD245" s="44"/>
      <c r="BUE245" s="44"/>
      <c r="BUF245" s="44"/>
      <c r="BUG245" s="44"/>
      <c r="BUH245" s="44"/>
      <c r="BUI245" s="44"/>
      <c r="BUJ245" s="44"/>
      <c r="BUK245" s="44"/>
      <c r="BUL245" s="44"/>
      <c r="BUM245" s="44"/>
      <c r="BUN245" s="44"/>
      <c r="BUO245" s="44"/>
      <c r="BUP245" s="44"/>
      <c r="BUQ245" s="44"/>
      <c r="BUR245" s="44"/>
      <c r="BUS245" s="44"/>
      <c r="BUT245" s="44"/>
      <c r="BUU245" s="44"/>
      <c r="BUV245" s="44"/>
      <c r="BUW245" s="44"/>
      <c r="BUX245" s="44"/>
      <c r="BUY245" s="44"/>
      <c r="BUZ245" s="44"/>
      <c r="BVA245" s="44"/>
      <c r="BVB245" s="44"/>
      <c r="BVC245" s="44"/>
      <c r="BVD245" s="44"/>
      <c r="BVE245" s="44"/>
      <c r="BVF245" s="44"/>
      <c r="BVG245" s="44"/>
      <c r="BVH245" s="44"/>
      <c r="BVI245" s="44"/>
      <c r="BVJ245" s="44"/>
      <c r="BVK245" s="44"/>
      <c r="BVL245" s="44"/>
      <c r="BVM245" s="44"/>
      <c r="BVN245" s="44"/>
      <c r="BVO245" s="44"/>
      <c r="BVP245" s="44"/>
      <c r="BVQ245" s="44"/>
      <c r="BVR245" s="44"/>
      <c r="BVS245" s="44"/>
      <c r="BVT245" s="44"/>
      <c r="BVU245" s="44"/>
      <c r="BVV245" s="44"/>
      <c r="BVW245" s="44"/>
      <c r="BVX245" s="44"/>
      <c r="BVY245" s="44"/>
      <c r="BVZ245" s="44"/>
      <c r="BWA245" s="44"/>
      <c r="BWB245" s="44"/>
      <c r="BWC245" s="44"/>
      <c r="BWD245" s="44"/>
      <c r="BWE245" s="44"/>
      <c r="BWF245" s="44"/>
      <c r="BWG245" s="44"/>
      <c r="BWH245" s="44"/>
      <c r="BWI245" s="44"/>
      <c r="BWJ245" s="44"/>
      <c r="BWK245" s="44"/>
      <c r="BWL245" s="44"/>
      <c r="BWM245" s="44"/>
      <c r="BWN245" s="44"/>
      <c r="BWO245" s="44"/>
      <c r="BWP245" s="44"/>
      <c r="BWQ245" s="44"/>
      <c r="BWR245" s="44"/>
      <c r="BWS245" s="44"/>
      <c r="BWT245" s="44"/>
      <c r="BWU245" s="44"/>
      <c r="BWV245" s="44"/>
      <c r="BWW245" s="44"/>
      <c r="BWX245" s="44"/>
      <c r="BWY245" s="44"/>
      <c r="BWZ245" s="44"/>
      <c r="BXA245" s="44"/>
      <c r="BXB245" s="44"/>
      <c r="BXC245" s="44"/>
      <c r="BXD245" s="44"/>
      <c r="BXE245" s="44"/>
      <c r="BXF245" s="44"/>
      <c r="BXG245" s="44"/>
      <c r="BXH245" s="44"/>
      <c r="BXI245" s="44"/>
      <c r="BXJ245" s="44"/>
      <c r="BXK245" s="44"/>
      <c r="BXL245" s="44"/>
      <c r="BXM245" s="44"/>
      <c r="BXN245" s="44"/>
      <c r="BXO245" s="44"/>
      <c r="BXP245" s="44"/>
      <c r="BXQ245" s="44"/>
      <c r="BXR245" s="44"/>
      <c r="BXS245" s="44"/>
      <c r="BXT245" s="44"/>
      <c r="BXU245" s="44"/>
      <c r="BXV245" s="44"/>
      <c r="BXW245" s="44"/>
      <c r="BXX245" s="44"/>
      <c r="BXY245" s="44"/>
      <c r="BXZ245" s="44"/>
      <c r="BYA245" s="44"/>
      <c r="BYB245" s="44"/>
      <c r="BYC245" s="44"/>
      <c r="BYD245" s="44"/>
      <c r="BYE245" s="44"/>
      <c r="BYF245" s="44"/>
      <c r="BYG245" s="44"/>
      <c r="BYH245" s="44"/>
      <c r="BYI245" s="44"/>
      <c r="BYJ245" s="44"/>
      <c r="BYK245" s="44"/>
      <c r="BYL245" s="44"/>
      <c r="BYM245" s="44"/>
      <c r="BYN245" s="44"/>
      <c r="BYO245" s="44"/>
      <c r="BYP245" s="44"/>
      <c r="BYQ245" s="44"/>
      <c r="BYR245" s="44"/>
      <c r="BYS245" s="44"/>
      <c r="BYT245" s="44"/>
      <c r="BYU245" s="44"/>
      <c r="BYV245" s="44"/>
      <c r="BYW245" s="44"/>
      <c r="BYX245" s="44"/>
      <c r="BYY245" s="44"/>
      <c r="BYZ245" s="44"/>
      <c r="BZA245" s="44"/>
      <c r="BZB245" s="44"/>
      <c r="BZC245" s="44"/>
      <c r="BZD245" s="44"/>
      <c r="BZE245" s="44"/>
      <c r="BZF245" s="44"/>
      <c r="BZG245" s="44"/>
      <c r="BZH245" s="44"/>
      <c r="BZI245" s="44"/>
      <c r="BZJ245" s="44"/>
      <c r="BZK245" s="44"/>
      <c r="BZL245" s="44"/>
      <c r="BZM245" s="44"/>
      <c r="BZN245" s="44"/>
      <c r="BZO245" s="44"/>
      <c r="BZP245" s="44"/>
      <c r="BZQ245" s="44"/>
      <c r="BZR245" s="44"/>
      <c r="BZS245" s="44"/>
      <c r="BZT245" s="44"/>
      <c r="BZU245" s="44"/>
      <c r="BZV245" s="44"/>
      <c r="BZW245" s="44"/>
      <c r="BZX245" s="44"/>
      <c r="BZY245" s="44"/>
      <c r="BZZ245" s="44"/>
      <c r="CAA245" s="44"/>
      <c r="CAB245" s="44"/>
      <c r="CAC245" s="44"/>
      <c r="CAD245" s="44"/>
      <c r="CAE245" s="44"/>
      <c r="CAF245" s="44"/>
      <c r="CAG245" s="44"/>
      <c r="CAH245" s="44"/>
      <c r="CAI245" s="44"/>
      <c r="CAJ245" s="44"/>
      <c r="CAK245" s="44"/>
      <c r="CAL245" s="44"/>
      <c r="CAM245" s="44"/>
      <c r="CAN245" s="44"/>
      <c r="CAO245" s="44"/>
      <c r="CAP245" s="44"/>
      <c r="CAQ245" s="44"/>
      <c r="CAR245" s="44"/>
      <c r="CAS245" s="44"/>
      <c r="CAT245" s="44"/>
      <c r="CAU245" s="44"/>
      <c r="CAV245" s="44"/>
      <c r="CAW245" s="44"/>
      <c r="CAX245" s="44"/>
      <c r="CAY245" s="44"/>
      <c r="CAZ245" s="44"/>
      <c r="CBA245" s="44"/>
      <c r="CBB245" s="44"/>
      <c r="CBC245" s="44"/>
      <c r="CBD245" s="44"/>
      <c r="CBE245" s="44"/>
      <c r="CBF245" s="44"/>
      <c r="CBG245" s="44"/>
      <c r="CBH245" s="44"/>
      <c r="CBI245" s="44"/>
      <c r="CBJ245" s="44"/>
      <c r="CBK245" s="44"/>
      <c r="CBL245" s="44"/>
      <c r="CBM245" s="44"/>
      <c r="CBN245" s="44"/>
      <c r="CBO245" s="44"/>
      <c r="CBP245" s="44"/>
      <c r="CBQ245" s="44"/>
      <c r="CBR245" s="44"/>
      <c r="CBS245" s="44"/>
      <c r="CBT245" s="44"/>
      <c r="CBU245" s="44"/>
      <c r="CBV245" s="44"/>
      <c r="CBW245" s="44"/>
      <c r="CBX245" s="44"/>
      <c r="CBY245" s="44"/>
      <c r="CBZ245" s="44"/>
      <c r="CCA245" s="44"/>
      <c r="CCB245" s="44"/>
      <c r="CCC245" s="44"/>
      <c r="CCD245" s="44"/>
      <c r="CCE245" s="44"/>
      <c r="CCF245" s="44"/>
      <c r="CCG245" s="44"/>
      <c r="CCH245" s="44"/>
      <c r="CCI245" s="44"/>
      <c r="CCJ245" s="44"/>
      <c r="CCK245" s="44"/>
      <c r="CCL245" s="44"/>
      <c r="CCM245" s="44"/>
      <c r="CCN245" s="44"/>
      <c r="CCO245" s="44"/>
      <c r="CCP245" s="44"/>
      <c r="CCQ245" s="44"/>
      <c r="CCR245" s="44"/>
      <c r="CCS245" s="44"/>
      <c r="CCT245" s="44"/>
      <c r="CCU245" s="44"/>
      <c r="CCV245" s="44"/>
      <c r="CCW245" s="44"/>
      <c r="CCX245" s="44"/>
      <c r="CCY245" s="44"/>
      <c r="CCZ245" s="44"/>
      <c r="CDA245" s="44"/>
      <c r="CDB245" s="44"/>
      <c r="CDC245" s="44"/>
      <c r="CDD245" s="44"/>
      <c r="CDE245" s="44"/>
      <c r="CDF245" s="44"/>
      <c r="CDG245" s="44"/>
      <c r="CDH245" s="44"/>
      <c r="CDI245" s="44"/>
      <c r="CDJ245" s="44"/>
      <c r="CDK245" s="44"/>
      <c r="CDL245" s="44"/>
      <c r="CDM245" s="44"/>
      <c r="CDN245" s="44"/>
      <c r="CDO245" s="44"/>
      <c r="CDP245" s="44"/>
      <c r="CDQ245" s="44"/>
      <c r="CDR245" s="44"/>
      <c r="CDS245" s="44"/>
      <c r="CDT245" s="44"/>
      <c r="CDU245" s="44"/>
      <c r="CDV245" s="44"/>
      <c r="CDW245" s="44"/>
      <c r="CDX245" s="44"/>
      <c r="CDY245" s="44"/>
      <c r="CDZ245" s="44"/>
      <c r="CEA245" s="44"/>
      <c r="CEB245" s="44"/>
      <c r="CEC245" s="44"/>
      <c r="CED245" s="44"/>
      <c r="CEE245" s="44"/>
      <c r="CEF245" s="44"/>
      <c r="CEG245" s="44"/>
      <c r="CEH245" s="44"/>
      <c r="CEI245" s="44"/>
      <c r="CEJ245" s="44"/>
      <c r="CEK245" s="44"/>
      <c r="CEL245" s="44"/>
      <c r="CEM245" s="44"/>
      <c r="CEN245" s="44"/>
      <c r="CEO245" s="44"/>
      <c r="CEP245" s="44"/>
      <c r="CEQ245" s="44"/>
      <c r="CER245" s="44"/>
      <c r="CES245" s="44"/>
      <c r="CET245" s="44"/>
      <c r="CEU245" s="44"/>
      <c r="CEV245" s="44"/>
      <c r="CEW245" s="44"/>
      <c r="CEX245" s="44"/>
      <c r="CEY245" s="44"/>
      <c r="CEZ245" s="44"/>
      <c r="CFA245" s="44"/>
      <c r="CFB245" s="44"/>
      <c r="CFC245" s="44"/>
      <c r="CFD245" s="44"/>
      <c r="CFE245" s="44"/>
      <c r="CFF245" s="44"/>
      <c r="CFG245" s="44"/>
      <c r="CFH245" s="44"/>
      <c r="CFI245" s="44"/>
      <c r="CFJ245" s="44"/>
      <c r="CFK245" s="44"/>
      <c r="CFL245" s="44"/>
      <c r="CFM245" s="44"/>
      <c r="CFN245" s="44"/>
      <c r="CFO245" s="44"/>
      <c r="CFP245" s="44"/>
      <c r="CFQ245" s="44"/>
      <c r="CFR245" s="44"/>
      <c r="CFS245" s="44"/>
      <c r="CFT245" s="44"/>
      <c r="CFU245" s="44"/>
      <c r="CFV245" s="44"/>
      <c r="CFW245" s="44"/>
      <c r="CFX245" s="44"/>
      <c r="CFY245" s="44"/>
      <c r="CFZ245" s="44"/>
      <c r="CGA245" s="44"/>
      <c r="CGB245" s="44"/>
      <c r="CGC245" s="44"/>
      <c r="CGD245" s="44"/>
      <c r="CGE245" s="44"/>
      <c r="CGF245" s="44"/>
      <c r="CGG245" s="44"/>
      <c r="CGH245" s="44"/>
      <c r="CGI245" s="44"/>
      <c r="CGJ245" s="44"/>
      <c r="CGK245" s="44"/>
      <c r="CGL245" s="44"/>
      <c r="CGM245" s="44"/>
      <c r="CGN245" s="44"/>
      <c r="CGO245" s="44"/>
      <c r="CGP245" s="44"/>
      <c r="CGQ245" s="44"/>
      <c r="CGR245" s="44"/>
      <c r="CGS245" s="44"/>
      <c r="CGT245" s="44"/>
      <c r="CGU245" s="44"/>
      <c r="CGV245" s="44"/>
      <c r="CGW245" s="44"/>
      <c r="CGX245" s="44"/>
      <c r="CGY245" s="44"/>
      <c r="CGZ245" s="44"/>
      <c r="CHA245" s="44"/>
      <c r="CHB245" s="44"/>
      <c r="CHC245" s="44"/>
      <c r="CHD245" s="44"/>
      <c r="CHE245" s="44"/>
      <c r="CHF245" s="44"/>
      <c r="CHG245" s="44"/>
      <c r="CHH245" s="44"/>
      <c r="CHI245" s="44"/>
      <c r="CHJ245" s="44"/>
      <c r="CHK245" s="44"/>
      <c r="CHL245" s="44"/>
      <c r="CHM245" s="44"/>
      <c r="CHN245" s="44"/>
      <c r="CHO245" s="44"/>
      <c r="CHP245" s="44"/>
      <c r="CHQ245" s="44"/>
      <c r="CHR245" s="44"/>
      <c r="CHS245" s="44"/>
      <c r="CHT245" s="44"/>
      <c r="CHU245" s="44"/>
      <c r="CHV245" s="44"/>
      <c r="CHW245" s="44"/>
      <c r="CHX245" s="44"/>
      <c r="CHY245" s="44"/>
      <c r="CHZ245" s="44"/>
      <c r="CIA245" s="44"/>
      <c r="CIB245" s="44"/>
      <c r="CIC245" s="44"/>
      <c r="CID245" s="44"/>
      <c r="CIE245" s="44"/>
      <c r="CIF245" s="44"/>
      <c r="CIG245" s="44"/>
      <c r="CIH245" s="44"/>
      <c r="CII245" s="44"/>
      <c r="CIJ245" s="44"/>
      <c r="CIK245" s="44"/>
      <c r="CIL245" s="44"/>
      <c r="CIM245" s="44"/>
      <c r="CIN245" s="44"/>
      <c r="CIO245" s="44"/>
      <c r="CIP245" s="44"/>
      <c r="CIQ245" s="44"/>
      <c r="CIR245" s="44"/>
      <c r="CIS245" s="44"/>
      <c r="CIT245" s="44"/>
      <c r="CIU245" s="44"/>
      <c r="CIV245" s="44"/>
      <c r="CIW245" s="44"/>
      <c r="CIX245" s="44"/>
      <c r="CIY245" s="44"/>
      <c r="CIZ245" s="44"/>
      <c r="CJA245" s="44"/>
      <c r="CJB245" s="44"/>
      <c r="CJC245" s="44"/>
      <c r="CJD245" s="44"/>
      <c r="CJE245" s="44"/>
      <c r="CJF245" s="44"/>
      <c r="CJG245" s="44"/>
      <c r="CJH245" s="44"/>
      <c r="CJI245" s="44"/>
      <c r="CJJ245" s="44"/>
      <c r="CJK245" s="44"/>
      <c r="CJL245" s="44"/>
      <c r="CJM245" s="44"/>
      <c r="CJN245" s="44"/>
      <c r="CJO245" s="44"/>
      <c r="CJP245" s="44"/>
      <c r="CJQ245" s="44"/>
      <c r="CJR245" s="44"/>
      <c r="CJS245" s="44"/>
      <c r="CJT245" s="44"/>
      <c r="CJU245" s="44"/>
      <c r="CJV245" s="44"/>
      <c r="CJW245" s="44"/>
      <c r="CJX245" s="44"/>
      <c r="CJY245" s="44"/>
      <c r="CJZ245" s="44"/>
      <c r="CKA245" s="44"/>
      <c r="CKB245" s="44"/>
      <c r="CKC245" s="44"/>
      <c r="CKD245" s="44"/>
      <c r="CKE245" s="44"/>
      <c r="CKF245" s="44"/>
      <c r="CKG245" s="44"/>
      <c r="CKH245" s="44"/>
      <c r="CKI245" s="44"/>
      <c r="CKJ245" s="44"/>
      <c r="CKK245" s="44"/>
      <c r="CKL245" s="44"/>
      <c r="CKM245" s="44"/>
      <c r="CKN245" s="44"/>
      <c r="CKO245" s="44"/>
      <c r="CKP245" s="44"/>
      <c r="CKQ245" s="44"/>
      <c r="CKR245" s="44"/>
      <c r="CKS245" s="44"/>
      <c r="CKT245" s="44"/>
      <c r="CKU245" s="44"/>
      <c r="CKV245" s="44"/>
      <c r="CKW245" s="44"/>
      <c r="CKX245" s="44"/>
      <c r="CKY245" s="44"/>
      <c r="CKZ245" s="44"/>
      <c r="CLA245" s="44"/>
      <c r="CLB245" s="44"/>
      <c r="CLC245" s="44"/>
      <c r="CLD245" s="44"/>
      <c r="CLE245" s="44"/>
      <c r="CLF245" s="44"/>
      <c r="CLG245" s="44"/>
      <c r="CLH245" s="44"/>
      <c r="CLI245" s="44"/>
      <c r="CLJ245" s="44"/>
      <c r="CLK245" s="44"/>
      <c r="CLL245" s="44"/>
      <c r="CLM245" s="44"/>
      <c r="CLN245" s="44"/>
      <c r="CLO245" s="44"/>
      <c r="CLP245" s="44"/>
      <c r="CLQ245" s="44"/>
      <c r="CLR245" s="44"/>
      <c r="CLS245" s="44"/>
      <c r="CLT245" s="44"/>
      <c r="CLU245" s="44"/>
      <c r="CLV245" s="44"/>
      <c r="CLW245" s="44"/>
      <c r="CLX245" s="44"/>
      <c r="CLY245" s="44"/>
      <c r="CLZ245" s="44"/>
      <c r="CMA245" s="44"/>
      <c r="CMB245" s="44"/>
      <c r="CMC245" s="44"/>
      <c r="CMD245" s="44"/>
      <c r="CME245" s="44"/>
      <c r="CMF245" s="44"/>
      <c r="CMG245" s="44"/>
      <c r="CMH245" s="44"/>
      <c r="CMI245" s="44"/>
      <c r="CMJ245" s="44"/>
      <c r="CMK245" s="44"/>
      <c r="CML245" s="44"/>
      <c r="CMM245" s="44"/>
      <c r="CMN245" s="44"/>
      <c r="CMO245" s="44"/>
      <c r="CMP245" s="44"/>
      <c r="CMQ245" s="44"/>
      <c r="CMR245" s="44"/>
      <c r="CMS245" s="44"/>
      <c r="CMT245" s="44"/>
      <c r="CMU245" s="44"/>
      <c r="CMV245" s="44"/>
      <c r="CMW245" s="44"/>
      <c r="CMX245" s="44"/>
      <c r="CMY245" s="44"/>
      <c r="CMZ245" s="44"/>
      <c r="CNA245" s="44"/>
      <c r="CNB245" s="44"/>
      <c r="CNC245" s="44"/>
      <c r="CND245" s="44"/>
      <c r="CNE245" s="44"/>
      <c r="CNF245" s="44"/>
      <c r="CNG245" s="44"/>
      <c r="CNH245" s="44"/>
      <c r="CNI245" s="44"/>
      <c r="CNJ245" s="44"/>
      <c r="CNK245" s="44"/>
      <c r="CNL245" s="44"/>
      <c r="CNM245" s="44"/>
      <c r="CNN245" s="44"/>
      <c r="CNO245" s="44"/>
      <c r="CNP245" s="44"/>
      <c r="CNQ245" s="44"/>
      <c r="CNR245" s="44"/>
      <c r="CNS245" s="44"/>
      <c r="CNT245" s="44"/>
      <c r="CNU245" s="44"/>
      <c r="CNV245" s="44"/>
      <c r="CNW245" s="44"/>
      <c r="CNX245" s="44"/>
      <c r="CNY245" s="44"/>
      <c r="CNZ245" s="44"/>
      <c r="COA245" s="44"/>
      <c r="COB245" s="44"/>
      <c r="COC245" s="44"/>
      <c r="COD245" s="44"/>
      <c r="COE245" s="44"/>
      <c r="COF245" s="44"/>
      <c r="COG245" s="44"/>
      <c r="COH245" s="44"/>
      <c r="COI245" s="44"/>
      <c r="COJ245" s="44"/>
      <c r="COK245" s="44"/>
      <c r="COL245" s="44"/>
      <c r="COM245" s="44"/>
      <c r="CON245" s="44"/>
      <c r="COO245" s="44"/>
      <c r="COP245" s="44"/>
      <c r="COQ245" s="44"/>
      <c r="COR245" s="44"/>
      <c r="COS245" s="44"/>
      <c r="COT245" s="44"/>
      <c r="COU245" s="44"/>
      <c r="COV245" s="44"/>
      <c r="COW245" s="44"/>
      <c r="COX245" s="44"/>
      <c r="COY245" s="44"/>
      <c r="COZ245" s="44"/>
      <c r="CPA245" s="44"/>
      <c r="CPB245" s="44"/>
      <c r="CPC245" s="44"/>
      <c r="CPD245" s="44"/>
      <c r="CPE245" s="44"/>
      <c r="CPF245" s="44"/>
      <c r="CPG245" s="44"/>
      <c r="CPH245" s="44"/>
      <c r="CPI245" s="44"/>
      <c r="CPJ245" s="44"/>
      <c r="CPK245" s="44"/>
      <c r="CPL245" s="44"/>
      <c r="CPM245" s="44"/>
      <c r="CPN245" s="44"/>
      <c r="CPO245" s="44"/>
      <c r="CPP245" s="44"/>
      <c r="CPQ245" s="44"/>
      <c r="CPR245" s="44"/>
      <c r="CPS245" s="44"/>
      <c r="CPT245" s="44"/>
      <c r="CPU245" s="44"/>
      <c r="CPV245" s="44"/>
      <c r="CPW245" s="44"/>
      <c r="CPX245" s="44"/>
      <c r="CPY245" s="44"/>
      <c r="CPZ245" s="44"/>
      <c r="CQA245" s="44"/>
      <c r="CQB245" s="44"/>
      <c r="CQC245" s="44"/>
      <c r="CQD245" s="44"/>
      <c r="CQE245" s="44"/>
      <c r="CQF245" s="44"/>
      <c r="CQG245" s="44"/>
      <c r="CQH245" s="44"/>
      <c r="CQI245" s="44"/>
      <c r="CQJ245" s="44"/>
      <c r="CQK245" s="44"/>
      <c r="CQL245" s="44"/>
      <c r="CQM245" s="44"/>
      <c r="CQN245" s="44"/>
      <c r="CQO245" s="44"/>
      <c r="CQP245" s="44"/>
      <c r="CQQ245" s="44"/>
      <c r="CQR245" s="44"/>
      <c r="CQS245" s="44"/>
      <c r="CQT245" s="44"/>
      <c r="CQU245" s="44"/>
      <c r="CQV245" s="44"/>
      <c r="CQW245" s="44"/>
      <c r="CQX245" s="44"/>
      <c r="CQY245" s="44"/>
      <c r="CQZ245" s="44"/>
      <c r="CRA245" s="44"/>
      <c r="CRB245" s="44"/>
      <c r="CRC245" s="44"/>
      <c r="CRD245" s="44"/>
      <c r="CRE245" s="44"/>
      <c r="CRF245" s="44"/>
      <c r="CRG245" s="44"/>
      <c r="CRH245" s="44"/>
      <c r="CRI245" s="44"/>
      <c r="CRJ245" s="44"/>
      <c r="CRK245" s="44"/>
      <c r="CRL245" s="44"/>
      <c r="CRM245" s="44"/>
      <c r="CRN245" s="44"/>
      <c r="CRO245" s="44"/>
      <c r="CRP245" s="44"/>
      <c r="CRQ245" s="44"/>
      <c r="CRR245" s="44"/>
      <c r="CRS245" s="44"/>
      <c r="CRT245" s="44"/>
      <c r="CRU245" s="44"/>
      <c r="CRV245" s="44"/>
      <c r="CRW245" s="44"/>
      <c r="CRX245" s="44"/>
      <c r="CRY245" s="44"/>
      <c r="CRZ245" s="44"/>
      <c r="CSA245" s="44"/>
      <c r="CSB245" s="44"/>
      <c r="CSC245" s="44"/>
      <c r="CSD245" s="44"/>
      <c r="CSE245" s="44"/>
      <c r="CSF245" s="44"/>
      <c r="CSG245" s="44"/>
      <c r="CSH245" s="44"/>
      <c r="CSI245" s="44"/>
      <c r="CSJ245" s="44"/>
      <c r="CSK245" s="44"/>
      <c r="CSL245" s="44"/>
      <c r="CSM245" s="44"/>
      <c r="CSN245" s="44"/>
      <c r="CSO245" s="44"/>
      <c r="CSP245" s="44"/>
      <c r="CSQ245" s="44"/>
      <c r="CSR245" s="44"/>
      <c r="CSS245" s="44"/>
      <c r="CST245" s="44"/>
      <c r="CSU245" s="44"/>
      <c r="CSV245" s="44"/>
      <c r="CSW245" s="44"/>
      <c r="CSX245" s="44"/>
      <c r="CSY245" s="44"/>
      <c r="CSZ245" s="44"/>
      <c r="CTA245" s="44"/>
      <c r="CTB245" s="44"/>
      <c r="CTC245" s="44"/>
      <c r="CTD245" s="44"/>
      <c r="CTE245" s="44"/>
      <c r="CTF245" s="44"/>
      <c r="CTG245" s="44"/>
      <c r="CTH245" s="44"/>
      <c r="CTI245" s="44"/>
      <c r="CTJ245" s="44"/>
      <c r="CTK245" s="44"/>
      <c r="CTL245" s="44"/>
      <c r="CTM245" s="44"/>
      <c r="CTN245" s="44"/>
      <c r="CTO245" s="44"/>
      <c r="CTP245" s="44"/>
      <c r="CTQ245" s="44"/>
      <c r="CTR245" s="44"/>
      <c r="CTS245" s="44"/>
      <c r="CTT245" s="44"/>
      <c r="CTU245" s="44"/>
      <c r="CTV245" s="44"/>
      <c r="CTW245" s="44"/>
      <c r="CTX245" s="44"/>
      <c r="CTY245" s="44"/>
      <c r="CTZ245" s="44"/>
      <c r="CUA245" s="44"/>
      <c r="CUB245" s="44"/>
      <c r="CUC245" s="44"/>
      <c r="CUD245" s="44"/>
      <c r="CUE245" s="44"/>
      <c r="CUF245" s="44"/>
      <c r="CUG245" s="44"/>
      <c r="CUH245" s="44"/>
      <c r="CUI245" s="44"/>
      <c r="CUJ245" s="44"/>
      <c r="CUK245" s="44"/>
      <c r="CUL245" s="44"/>
      <c r="CUM245" s="44"/>
      <c r="CUN245" s="44"/>
      <c r="CUO245" s="44"/>
      <c r="CUP245" s="44"/>
      <c r="CUQ245" s="44"/>
      <c r="CUR245" s="44"/>
      <c r="CUS245" s="44"/>
      <c r="CUT245" s="44"/>
      <c r="CUU245" s="44"/>
      <c r="CUV245" s="44"/>
      <c r="CUW245" s="44"/>
      <c r="CUX245" s="44"/>
      <c r="CUY245" s="44"/>
      <c r="CUZ245" s="44"/>
      <c r="CVA245" s="44"/>
      <c r="CVB245" s="44"/>
      <c r="CVC245" s="44"/>
      <c r="CVD245" s="44"/>
      <c r="CVE245" s="44"/>
      <c r="CVF245" s="44"/>
      <c r="CVG245" s="44"/>
      <c r="CVH245" s="44"/>
      <c r="CVI245" s="44"/>
      <c r="CVJ245" s="44"/>
      <c r="CVK245" s="44"/>
      <c r="CVL245" s="44"/>
      <c r="CVM245" s="44"/>
      <c r="CVN245" s="44"/>
      <c r="CVO245" s="44"/>
      <c r="CVP245" s="44"/>
      <c r="CVQ245" s="44"/>
      <c r="CVR245" s="44"/>
      <c r="CVS245" s="44"/>
      <c r="CVT245" s="44"/>
      <c r="CVU245" s="44"/>
      <c r="CVV245" s="44"/>
      <c r="CVW245" s="44"/>
      <c r="CVX245" s="44"/>
      <c r="CVY245" s="44"/>
      <c r="CVZ245" s="44"/>
      <c r="CWA245" s="44"/>
      <c r="CWB245" s="44"/>
      <c r="CWC245" s="44"/>
      <c r="CWD245" s="44"/>
      <c r="CWE245" s="44"/>
      <c r="CWF245" s="44"/>
      <c r="CWG245" s="44"/>
      <c r="CWH245" s="44"/>
      <c r="CWI245" s="44"/>
      <c r="CWJ245" s="44"/>
      <c r="CWK245" s="44"/>
      <c r="CWL245" s="44"/>
      <c r="CWM245" s="44"/>
      <c r="CWN245" s="44"/>
      <c r="CWO245" s="44"/>
      <c r="CWP245" s="44"/>
      <c r="CWQ245" s="44"/>
      <c r="CWR245" s="44"/>
      <c r="CWS245" s="44"/>
      <c r="CWT245" s="44"/>
      <c r="CWU245" s="44"/>
      <c r="CWV245" s="44"/>
      <c r="CWW245" s="44"/>
      <c r="CWX245" s="44"/>
      <c r="CWY245" s="44"/>
      <c r="CWZ245" s="44"/>
      <c r="CXA245" s="44"/>
      <c r="CXB245" s="44"/>
      <c r="CXC245" s="44"/>
      <c r="CXD245" s="44"/>
      <c r="CXE245" s="44"/>
      <c r="CXF245" s="44"/>
      <c r="CXG245" s="44"/>
      <c r="CXH245" s="44"/>
      <c r="CXI245" s="44"/>
      <c r="CXJ245" s="44"/>
      <c r="CXK245" s="44"/>
      <c r="CXL245" s="44"/>
      <c r="CXM245" s="44"/>
      <c r="CXN245" s="44"/>
      <c r="CXO245" s="44"/>
      <c r="CXP245" s="44"/>
      <c r="CXQ245" s="44"/>
      <c r="CXR245" s="44"/>
      <c r="CXS245" s="44"/>
      <c r="CXT245" s="44"/>
      <c r="CXU245" s="44"/>
      <c r="CXV245" s="44"/>
      <c r="CXW245" s="44"/>
      <c r="CXX245" s="44"/>
      <c r="CXY245" s="44"/>
      <c r="CXZ245" s="44"/>
      <c r="CYA245" s="44"/>
      <c r="CYB245" s="44"/>
      <c r="CYC245" s="44"/>
      <c r="CYD245" s="44"/>
      <c r="CYE245" s="44"/>
      <c r="CYF245" s="44"/>
      <c r="CYG245" s="44"/>
      <c r="CYH245" s="44"/>
      <c r="CYI245" s="44"/>
      <c r="CYJ245" s="44"/>
      <c r="CYK245" s="44"/>
      <c r="CYL245" s="44"/>
      <c r="CYM245" s="44"/>
      <c r="CYN245" s="44"/>
      <c r="CYO245" s="44"/>
      <c r="CYP245" s="44"/>
      <c r="CYQ245" s="44"/>
      <c r="CYR245" s="44"/>
      <c r="CYS245" s="44"/>
      <c r="CYT245" s="44"/>
      <c r="CYU245" s="44"/>
      <c r="CYV245" s="44"/>
      <c r="CYW245" s="44"/>
      <c r="CYX245" s="44"/>
      <c r="CYY245" s="44"/>
      <c r="CYZ245" s="44"/>
      <c r="CZA245" s="44"/>
      <c r="CZB245" s="44"/>
      <c r="CZC245" s="44"/>
      <c r="CZD245" s="44"/>
      <c r="CZE245" s="44"/>
      <c r="CZF245" s="44"/>
      <c r="CZG245" s="44"/>
      <c r="CZH245" s="44"/>
      <c r="CZI245" s="44"/>
      <c r="CZJ245" s="44"/>
      <c r="CZK245" s="44"/>
      <c r="CZL245" s="44"/>
      <c r="CZM245" s="44"/>
      <c r="CZN245" s="44"/>
      <c r="CZO245" s="44"/>
      <c r="CZP245" s="44"/>
      <c r="CZQ245" s="44"/>
      <c r="CZR245" s="44"/>
      <c r="CZS245" s="44"/>
      <c r="CZT245" s="44"/>
      <c r="CZU245" s="44"/>
      <c r="CZV245" s="44"/>
      <c r="CZW245" s="44"/>
      <c r="CZX245" s="44"/>
      <c r="CZY245" s="44"/>
      <c r="CZZ245" s="44"/>
      <c r="DAA245" s="44"/>
      <c r="DAB245" s="44"/>
      <c r="DAC245" s="44"/>
      <c r="DAD245" s="44"/>
      <c r="DAE245" s="44"/>
      <c r="DAF245" s="44"/>
      <c r="DAG245" s="44"/>
      <c r="DAH245" s="44"/>
      <c r="DAI245" s="44"/>
      <c r="DAJ245" s="44"/>
      <c r="DAK245" s="44"/>
      <c r="DAL245" s="44"/>
      <c r="DAM245" s="44"/>
      <c r="DAN245" s="44"/>
      <c r="DAO245" s="44"/>
      <c r="DAP245" s="44"/>
      <c r="DAQ245" s="44"/>
      <c r="DAR245" s="44"/>
      <c r="DAS245" s="44"/>
      <c r="DAT245" s="44"/>
      <c r="DAU245" s="44"/>
      <c r="DAV245" s="44"/>
      <c r="DAW245" s="44"/>
      <c r="DAX245" s="44"/>
      <c r="DAY245" s="44"/>
      <c r="DAZ245" s="44"/>
      <c r="DBA245" s="44"/>
      <c r="DBB245" s="44"/>
      <c r="DBC245" s="44"/>
      <c r="DBD245" s="44"/>
      <c r="DBE245" s="44"/>
      <c r="DBF245" s="44"/>
      <c r="DBG245" s="44"/>
      <c r="DBH245" s="44"/>
      <c r="DBI245" s="44"/>
      <c r="DBJ245" s="44"/>
      <c r="DBK245" s="44"/>
      <c r="DBL245" s="44"/>
      <c r="DBM245" s="44"/>
      <c r="DBN245" s="44"/>
      <c r="DBO245" s="44"/>
      <c r="DBP245" s="44"/>
      <c r="DBQ245" s="44"/>
      <c r="DBR245" s="44"/>
      <c r="DBS245" s="44"/>
      <c r="DBT245" s="44"/>
      <c r="DBU245" s="44"/>
      <c r="DBV245" s="44"/>
      <c r="DBW245" s="44"/>
      <c r="DBX245" s="44"/>
      <c r="DBY245" s="44"/>
      <c r="DBZ245" s="44"/>
      <c r="DCA245" s="44"/>
      <c r="DCB245" s="44"/>
      <c r="DCC245" s="44"/>
      <c r="DCD245" s="44"/>
      <c r="DCE245" s="44"/>
      <c r="DCF245" s="44"/>
      <c r="DCG245" s="44"/>
      <c r="DCH245" s="44"/>
      <c r="DCI245" s="44"/>
      <c r="DCJ245" s="44"/>
      <c r="DCK245" s="44"/>
      <c r="DCL245" s="44"/>
      <c r="DCM245" s="44"/>
      <c r="DCN245" s="44"/>
      <c r="DCO245" s="44"/>
      <c r="DCP245" s="44"/>
      <c r="DCQ245" s="44"/>
      <c r="DCR245" s="44"/>
      <c r="DCS245" s="44"/>
      <c r="DCT245" s="44"/>
      <c r="DCU245" s="44"/>
      <c r="DCV245" s="44"/>
      <c r="DCW245" s="44"/>
      <c r="DCX245" s="44"/>
      <c r="DCY245" s="44"/>
      <c r="DCZ245" s="44"/>
      <c r="DDA245" s="44"/>
      <c r="DDB245" s="44"/>
      <c r="DDC245" s="44"/>
      <c r="DDD245" s="44"/>
      <c r="DDE245" s="44"/>
      <c r="DDF245" s="44"/>
      <c r="DDG245" s="44"/>
      <c r="DDH245" s="44"/>
      <c r="DDI245" s="44"/>
      <c r="DDJ245" s="44"/>
      <c r="DDK245" s="44"/>
      <c r="DDL245" s="44"/>
      <c r="DDM245" s="44"/>
      <c r="DDN245" s="44"/>
      <c r="DDO245" s="44"/>
      <c r="DDP245" s="44"/>
      <c r="DDQ245" s="44"/>
      <c r="DDR245" s="44"/>
      <c r="DDS245" s="44"/>
      <c r="DDT245" s="44"/>
      <c r="DDU245" s="44"/>
      <c r="DDV245" s="44"/>
      <c r="DDW245" s="44"/>
      <c r="DDX245" s="44"/>
      <c r="DDY245" s="44"/>
      <c r="DDZ245" s="44"/>
      <c r="DEA245" s="44"/>
      <c r="DEB245" s="44"/>
      <c r="DEC245" s="44"/>
      <c r="DED245" s="44"/>
      <c r="DEE245" s="44"/>
      <c r="DEF245" s="44"/>
      <c r="DEG245" s="44"/>
      <c r="DEH245" s="44"/>
      <c r="DEI245" s="44"/>
      <c r="DEJ245" s="44"/>
      <c r="DEK245" s="44"/>
      <c r="DEL245" s="44"/>
      <c r="DEM245" s="44"/>
      <c r="DEN245" s="44"/>
      <c r="DEO245" s="44"/>
      <c r="DEP245" s="44"/>
      <c r="DEQ245" s="44"/>
      <c r="DER245" s="44"/>
      <c r="DES245" s="44"/>
      <c r="DET245" s="44"/>
      <c r="DEU245" s="44"/>
      <c r="DEV245" s="44"/>
      <c r="DEW245" s="44"/>
      <c r="DEX245" s="44"/>
      <c r="DEY245" s="44"/>
      <c r="DEZ245" s="44"/>
      <c r="DFA245" s="44"/>
      <c r="DFB245" s="44"/>
      <c r="DFC245" s="44"/>
      <c r="DFD245" s="44"/>
      <c r="DFE245" s="44"/>
      <c r="DFF245" s="44"/>
      <c r="DFG245" s="44"/>
      <c r="DFH245" s="44"/>
      <c r="DFI245" s="44"/>
      <c r="DFJ245" s="44"/>
      <c r="DFK245" s="44"/>
      <c r="DFL245" s="44"/>
      <c r="DFM245" s="44"/>
      <c r="DFN245" s="44"/>
      <c r="DFO245" s="44"/>
      <c r="DFP245" s="44"/>
      <c r="DFQ245" s="44"/>
      <c r="DFR245" s="44"/>
      <c r="DFS245" s="44"/>
      <c r="DFT245" s="44"/>
      <c r="DFU245" s="44"/>
      <c r="DFV245" s="44"/>
      <c r="DFW245" s="44"/>
      <c r="DFX245" s="44"/>
      <c r="DFY245" s="44"/>
      <c r="DFZ245" s="44"/>
      <c r="DGA245" s="44"/>
      <c r="DGB245" s="44"/>
      <c r="DGC245" s="44"/>
      <c r="DGD245" s="44"/>
      <c r="DGE245" s="44"/>
      <c r="DGF245" s="44"/>
      <c r="DGG245" s="44"/>
      <c r="DGH245" s="44"/>
      <c r="DGI245" s="44"/>
      <c r="DGJ245" s="44"/>
      <c r="DGK245" s="44"/>
      <c r="DGL245" s="44"/>
      <c r="DGM245" s="44"/>
      <c r="DGN245" s="44"/>
      <c r="DGO245" s="44"/>
      <c r="DGP245" s="44"/>
      <c r="DGQ245" s="44"/>
      <c r="DGR245" s="44"/>
      <c r="DGS245" s="44"/>
      <c r="DGT245" s="44"/>
      <c r="DGU245" s="44"/>
      <c r="DGV245" s="44"/>
      <c r="DGW245" s="44"/>
      <c r="DGX245" s="44"/>
      <c r="DGY245" s="44"/>
      <c r="DGZ245" s="44"/>
      <c r="DHA245" s="44"/>
      <c r="DHB245" s="44"/>
      <c r="DHC245" s="44"/>
      <c r="DHD245" s="44"/>
      <c r="DHE245" s="44"/>
      <c r="DHF245" s="44"/>
      <c r="DHG245" s="44"/>
      <c r="DHH245" s="44"/>
      <c r="DHI245" s="44"/>
      <c r="DHJ245" s="44"/>
      <c r="DHK245" s="44"/>
      <c r="DHL245" s="44"/>
      <c r="DHM245" s="44"/>
      <c r="DHN245" s="44"/>
      <c r="DHO245" s="44"/>
      <c r="DHP245" s="44"/>
      <c r="DHQ245" s="44"/>
      <c r="DHR245" s="44"/>
      <c r="DHS245" s="44"/>
      <c r="DHT245" s="44"/>
      <c r="DHU245" s="44"/>
      <c r="DHV245" s="44"/>
      <c r="DHW245" s="44"/>
      <c r="DHX245" s="44"/>
      <c r="DHY245" s="44"/>
      <c r="DHZ245" s="44"/>
      <c r="DIA245" s="44"/>
      <c r="DIB245" s="44"/>
      <c r="DIC245" s="44"/>
      <c r="DID245" s="44"/>
      <c r="DIE245" s="44"/>
      <c r="DIF245" s="44"/>
      <c r="DIG245" s="44"/>
      <c r="DIH245" s="44"/>
      <c r="DII245" s="44"/>
      <c r="DIJ245" s="44"/>
      <c r="DIK245" s="44"/>
      <c r="DIL245" s="44"/>
      <c r="DIM245" s="44"/>
      <c r="DIN245" s="44"/>
      <c r="DIO245" s="44"/>
      <c r="DIP245" s="44"/>
      <c r="DIQ245" s="44"/>
      <c r="DIR245" s="44"/>
      <c r="DIS245" s="44"/>
      <c r="DIT245" s="44"/>
      <c r="DIU245" s="44"/>
      <c r="DIV245" s="44"/>
      <c r="DIW245" s="44"/>
      <c r="DIX245" s="44"/>
      <c r="DIY245" s="44"/>
      <c r="DIZ245" s="44"/>
      <c r="DJA245" s="44"/>
      <c r="DJB245" s="44"/>
      <c r="DJC245" s="44"/>
      <c r="DJD245" s="44"/>
      <c r="DJE245" s="44"/>
      <c r="DJF245" s="44"/>
      <c r="DJG245" s="44"/>
      <c r="DJH245" s="44"/>
      <c r="DJI245" s="44"/>
      <c r="DJJ245" s="44"/>
      <c r="DJK245" s="44"/>
      <c r="DJL245" s="44"/>
      <c r="DJM245" s="44"/>
      <c r="DJN245" s="44"/>
      <c r="DJO245" s="44"/>
      <c r="DJP245" s="44"/>
      <c r="DJQ245" s="44"/>
      <c r="DJR245" s="44"/>
      <c r="DJS245" s="44"/>
      <c r="DJT245" s="44"/>
      <c r="DJU245" s="44"/>
      <c r="DJV245" s="44"/>
      <c r="DJW245" s="44"/>
      <c r="DJX245" s="44"/>
      <c r="DJY245" s="44"/>
      <c r="DJZ245" s="44"/>
      <c r="DKA245" s="44"/>
      <c r="DKB245" s="44"/>
      <c r="DKC245" s="44"/>
      <c r="DKD245" s="44"/>
      <c r="DKE245" s="44"/>
      <c r="DKF245" s="44"/>
      <c r="DKG245" s="44"/>
      <c r="DKH245" s="44"/>
      <c r="DKI245" s="44"/>
      <c r="DKJ245" s="44"/>
      <c r="DKK245" s="44"/>
      <c r="DKL245" s="44"/>
      <c r="DKM245" s="44"/>
      <c r="DKN245" s="44"/>
      <c r="DKO245" s="44"/>
      <c r="DKP245" s="44"/>
      <c r="DKQ245" s="44"/>
      <c r="DKR245" s="44"/>
      <c r="DKS245" s="44"/>
      <c r="DKT245" s="44"/>
      <c r="DKU245" s="44"/>
      <c r="DKV245" s="44"/>
      <c r="DKW245" s="44"/>
      <c r="DKX245" s="44"/>
      <c r="DKY245" s="44"/>
      <c r="DKZ245" s="44"/>
      <c r="DLA245" s="44"/>
      <c r="DLB245" s="44"/>
      <c r="DLC245" s="44"/>
      <c r="DLD245" s="44"/>
      <c r="DLE245" s="44"/>
      <c r="DLF245" s="44"/>
      <c r="DLG245" s="44"/>
      <c r="DLH245" s="44"/>
      <c r="DLI245" s="44"/>
      <c r="DLJ245" s="44"/>
      <c r="DLK245" s="44"/>
      <c r="DLL245" s="44"/>
      <c r="DLM245" s="44"/>
      <c r="DLN245" s="44"/>
      <c r="DLO245" s="44"/>
      <c r="DLP245" s="44"/>
      <c r="DLQ245" s="44"/>
      <c r="DLR245" s="44"/>
      <c r="DLS245" s="44"/>
      <c r="DLT245" s="44"/>
      <c r="DLU245" s="44"/>
      <c r="DLV245" s="44"/>
      <c r="DLW245" s="44"/>
      <c r="DLX245" s="44"/>
      <c r="DLY245" s="44"/>
      <c r="DLZ245" s="44"/>
      <c r="DMA245" s="44"/>
      <c r="DMB245" s="44"/>
      <c r="DMC245" s="44"/>
      <c r="DMD245" s="44"/>
      <c r="DME245" s="44"/>
      <c r="DMF245" s="44"/>
      <c r="DMG245" s="44"/>
      <c r="DMH245" s="44"/>
      <c r="DMI245" s="44"/>
      <c r="DMJ245" s="44"/>
      <c r="DMK245" s="44"/>
      <c r="DML245" s="44"/>
      <c r="DMM245" s="44"/>
      <c r="DMN245" s="44"/>
      <c r="DMO245" s="44"/>
      <c r="DMP245" s="44"/>
      <c r="DMQ245" s="44"/>
      <c r="DMR245" s="44"/>
      <c r="DMS245" s="44"/>
      <c r="DMT245" s="44"/>
      <c r="DMU245" s="44"/>
      <c r="DMV245" s="44"/>
      <c r="DMW245" s="44"/>
      <c r="DMX245" s="44"/>
      <c r="DMY245" s="44"/>
      <c r="DMZ245" s="44"/>
      <c r="DNA245" s="44"/>
      <c r="DNB245" s="44"/>
      <c r="DNC245" s="44"/>
      <c r="DND245" s="44"/>
      <c r="DNE245" s="44"/>
      <c r="DNF245" s="44"/>
      <c r="DNG245" s="44"/>
      <c r="DNH245" s="44"/>
      <c r="DNI245" s="44"/>
      <c r="DNJ245" s="44"/>
      <c r="DNK245" s="44"/>
      <c r="DNL245" s="44"/>
      <c r="DNM245" s="44"/>
      <c r="DNN245" s="44"/>
      <c r="DNO245" s="44"/>
      <c r="DNP245" s="44"/>
      <c r="DNQ245" s="44"/>
      <c r="DNR245" s="44"/>
      <c r="DNS245" s="44"/>
      <c r="DNT245" s="44"/>
      <c r="DNU245" s="44"/>
      <c r="DNV245" s="44"/>
      <c r="DNW245" s="44"/>
      <c r="DNX245" s="44"/>
      <c r="DNY245" s="44"/>
      <c r="DNZ245" s="44"/>
      <c r="DOA245" s="44"/>
      <c r="DOB245" s="44"/>
      <c r="DOC245" s="44"/>
      <c r="DOD245" s="44"/>
      <c r="DOE245" s="44"/>
      <c r="DOF245" s="44"/>
      <c r="DOG245" s="44"/>
      <c r="DOH245" s="44"/>
      <c r="DOI245" s="44"/>
      <c r="DOJ245" s="44"/>
      <c r="DOK245" s="44"/>
      <c r="DOL245" s="44"/>
      <c r="DOM245" s="44"/>
      <c r="DON245" s="44"/>
      <c r="DOO245" s="44"/>
      <c r="DOP245" s="44"/>
      <c r="DOQ245" s="44"/>
      <c r="DOR245" s="44"/>
      <c r="DOS245" s="44"/>
      <c r="DOT245" s="44"/>
      <c r="DOU245" s="44"/>
      <c r="DOV245" s="44"/>
      <c r="DOW245" s="44"/>
      <c r="DOX245" s="44"/>
      <c r="DOY245" s="44"/>
      <c r="DOZ245" s="44"/>
      <c r="DPA245" s="44"/>
      <c r="DPB245" s="44"/>
      <c r="DPC245" s="44"/>
      <c r="DPD245" s="44"/>
      <c r="DPE245" s="44"/>
      <c r="DPF245" s="44"/>
      <c r="DPG245" s="44"/>
      <c r="DPH245" s="44"/>
      <c r="DPI245" s="44"/>
      <c r="DPJ245" s="44"/>
      <c r="DPK245" s="44"/>
      <c r="DPL245" s="44"/>
      <c r="DPM245" s="44"/>
      <c r="DPN245" s="44"/>
      <c r="DPO245" s="44"/>
      <c r="DPP245" s="44"/>
      <c r="DPQ245" s="44"/>
      <c r="DPR245" s="44"/>
      <c r="DPS245" s="44"/>
      <c r="DPT245" s="44"/>
      <c r="DPU245" s="44"/>
      <c r="DPV245" s="44"/>
      <c r="DPW245" s="44"/>
      <c r="DPX245" s="44"/>
      <c r="DPY245" s="44"/>
      <c r="DPZ245" s="44"/>
      <c r="DQA245" s="44"/>
      <c r="DQB245" s="44"/>
      <c r="DQC245" s="44"/>
      <c r="DQD245" s="44"/>
      <c r="DQE245" s="44"/>
      <c r="DQF245" s="44"/>
      <c r="DQG245" s="44"/>
      <c r="DQH245" s="44"/>
      <c r="DQI245" s="44"/>
      <c r="DQJ245" s="44"/>
      <c r="DQK245" s="44"/>
      <c r="DQL245" s="44"/>
      <c r="DQM245" s="44"/>
      <c r="DQN245" s="44"/>
      <c r="DQO245" s="44"/>
      <c r="DQP245" s="44"/>
      <c r="DQQ245" s="44"/>
      <c r="DQR245" s="44"/>
      <c r="DQS245" s="44"/>
      <c r="DQT245" s="44"/>
      <c r="DQU245" s="44"/>
      <c r="DQV245" s="44"/>
      <c r="DQW245" s="44"/>
      <c r="DQX245" s="44"/>
      <c r="DQY245" s="44"/>
      <c r="DQZ245" s="44"/>
      <c r="DRA245" s="44"/>
      <c r="DRB245" s="44"/>
      <c r="DRC245" s="44"/>
      <c r="DRD245" s="44"/>
      <c r="DRE245" s="44"/>
      <c r="DRF245" s="44"/>
      <c r="DRG245" s="44"/>
      <c r="DRH245" s="44"/>
      <c r="DRI245" s="44"/>
      <c r="DRJ245" s="44"/>
      <c r="DRK245" s="44"/>
      <c r="DRL245" s="44"/>
      <c r="DRM245" s="44"/>
      <c r="DRN245" s="44"/>
      <c r="DRO245" s="44"/>
      <c r="DRP245" s="44"/>
      <c r="DRQ245" s="44"/>
      <c r="DRR245" s="44"/>
      <c r="DRS245" s="44"/>
      <c r="DRT245" s="44"/>
      <c r="DRU245" s="44"/>
      <c r="DRV245" s="44"/>
      <c r="DRW245" s="44"/>
      <c r="DRX245" s="44"/>
      <c r="DRY245" s="44"/>
      <c r="DRZ245" s="44"/>
      <c r="DSA245" s="44"/>
      <c r="DSB245" s="44"/>
      <c r="DSC245" s="44"/>
      <c r="DSD245" s="44"/>
      <c r="DSE245" s="44"/>
      <c r="DSF245" s="44"/>
      <c r="DSG245" s="44"/>
      <c r="DSH245" s="44"/>
      <c r="DSI245" s="44"/>
      <c r="DSJ245" s="44"/>
      <c r="DSK245" s="44"/>
      <c r="DSL245" s="44"/>
      <c r="DSM245" s="44"/>
      <c r="DSN245" s="44"/>
      <c r="DSO245" s="44"/>
      <c r="DSP245" s="44"/>
      <c r="DSQ245" s="44"/>
      <c r="DSR245" s="44"/>
      <c r="DSS245" s="44"/>
      <c r="DST245" s="44"/>
      <c r="DSU245" s="44"/>
      <c r="DSV245" s="44"/>
      <c r="DSW245" s="44"/>
      <c r="DSX245" s="44"/>
      <c r="DSY245" s="44"/>
      <c r="DSZ245" s="44"/>
      <c r="DTA245" s="44"/>
      <c r="DTB245" s="44"/>
      <c r="DTC245" s="44"/>
      <c r="DTD245" s="44"/>
      <c r="DTE245" s="44"/>
      <c r="DTF245" s="44"/>
      <c r="DTG245" s="44"/>
      <c r="DTH245" s="44"/>
      <c r="DTI245" s="44"/>
      <c r="DTJ245" s="44"/>
      <c r="DTK245" s="44"/>
      <c r="DTL245" s="44"/>
      <c r="DTM245" s="44"/>
      <c r="DTN245" s="44"/>
      <c r="DTO245" s="44"/>
      <c r="DTP245" s="44"/>
      <c r="DTQ245" s="44"/>
      <c r="DTR245" s="44"/>
      <c r="DTS245" s="44"/>
      <c r="DTT245" s="44"/>
      <c r="DTU245" s="44"/>
      <c r="DTV245" s="44"/>
      <c r="DTW245" s="44"/>
      <c r="DTX245" s="44"/>
      <c r="DTY245" s="44"/>
      <c r="DTZ245" s="44"/>
      <c r="DUA245" s="44"/>
      <c r="DUB245" s="44"/>
      <c r="DUC245" s="44"/>
      <c r="DUD245" s="44"/>
      <c r="DUE245" s="44"/>
      <c r="DUF245" s="44"/>
      <c r="DUG245" s="44"/>
      <c r="DUH245" s="44"/>
      <c r="DUI245" s="44"/>
      <c r="DUJ245" s="44"/>
      <c r="DUK245" s="44"/>
      <c r="DUL245" s="44"/>
      <c r="DUM245" s="44"/>
      <c r="DUN245" s="44"/>
      <c r="DUO245" s="44"/>
      <c r="DUP245" s="44"/>
      <c r="DUQ245" s="44"/>
      <c r="DUR245" s="44"/>
      <c r="DUS245" s="44"/>
      <c r="DUT245" s="44"/>
      <c r="DUU245" s="44"/>
      <c r="DUV245" s="44"/>
      <c r="DUW245" s="44"/>
      <c r="DUX245" s="44"/>
      <c r="DUY245" s="44"/>
      <c r="DUZ245" s="44"/>
      <c r="DVA245" s="44"/>
      <c r="DVB245" s="44"/>
      <c r="DVC245" s="44"/>
      <c r="DVD245" s="44"/>
      <c r="DVE245" s="44"/>
      <c r="DVF245" s="44"/>
      <c r="DVG245" s="44"/>
      <c r="DVH245" s="44"/>
      <c r="DVI245" s="44"/>
      <c r="DVJ245" s="44"/>
      <c r="DVK245" s="44"/>
      <c r="DVL245" s="44"/>
      <c r="DVM245" s="44"/>
      <c r="DVN245" s="44"/>
      <c r="DVO245" s="44"/>
      <c r="DVP245" s="44"/>
      <c r="DVQ245" s="44"/>
      <c r="DVR245" s="44"/>
      <c r="DVS245" s="44"/>
      <c r="DVT245" s="44"/>
      <c r="DVU245" s="44"/>
      <c r="DVV245" s="44"/>
      <c r="DVW245" s="44"/>
      <c r="DVX245" s="44"/>
      <c r="DVY245" s="44"/>
      <c r="DVZ245" s="44"/>
      <c r="DWA245" s="44"/>
      <c r="DWB245" s="44"/>
      <c r="DWC245" s="44"/>
      <c r="DWD245" s="44"/>
      <c r="DWE245" s="44"/>
      <c r="DWF245" s="44"/>
      <c r="DWG245" s="44"/>
      <c r="DWH245" s="44"/>
      <c r="DWI245" s="44"/>
      <c r="DWJ245" s="44"/>
      <c r="DWK245" s="44"/>
      <c r="DWL245" s="44"/>
      <c r="DWM245" s="44"/>
      <c r="DWN245" s="44"/>
      <c r="DWO245" s="44"/>
      <c r="DWP245" s="44"/>
      <c r="DWQ245" s="44"/>
      <c r="DWR245" s="44"/>
      <c r="DWS245" s="44"/>
      <c r="DWT245" s="44"/>
      <c r="DWU245" s="44"/>
      <c r="DWV245" s="44"/>
      <c r="DWW245" s="44"/>
      <c r="DWX245" s="44"/>
      <c r="DWY245" s="44"/>
      <c r="DWZ245" s="44"/>
      <c r="DXA245" s="44"/>
      <c r="DXB245" s="44"/>
      <c r="DXC245" s="44"/>
      <c r="DXD245" s="44"/>
      <c r="DXE245" s="44"/>
      <c r="DXF245" s="44"/>
      <c r="DXG245" s="44"/>
      <c r="DXH245" s="44"/>
      <c r="DXI245" s="44"/>
      <c r="DXJ245" s="44"/>
      <c r="DXK245" s="44"/>
      <c r="DXL245" s="44"/>
      <c r="DXM245" s="44"/>
      <c r="DXN245" s="44"/>
      <c r="DXO245" s="44"/>
      <c r="DXP245" s="44"/>
      <c r="DXQ245" s="44"/>
      <c r="DXR245" s="44"/>
      <c r="DXS245" s="44"/>
      <c r="DXT245" s="44"/>
      <c r="DXU245" s="44"/>
      <c r="DXV245" s="44"/>
      <c r="DXW245" s="44"/>
      <c r="DXX245" s="44"/>
      <c r="DXY245" s="44"/>
      <c r="DXZ245" s="44"/>
      <c r="DYA245" s="44"/>
      <c r="DYB245" s="44"/>
      <c r="DYC245" s="44"/>
      <c r="DYD245" s="44"/>
      <c r="DYE245" s="44"/>
      <c r="DYF245" s="44"/>
      <c r="DYG245" s="44"/>
      <c r="DYH245" s="44"/>
      <c r="DYI245" s="44"/>
      <c r="DYJ245" s="44"/>
      <c r="DYK245" s="44"/>
      <c r="DYL245" s="44"/>
      <c r="DYM245" s="44"/>
      <c r="DYN245" s="44"/>
      <c r="DYO245" s="44"/>
      <c r="DYP245" s="44"/>
      <c r="DYQ245" s="44"/>
      <c r="DYR245" s="44"/>
      <c r="DYS245" s="44"/>
      <c r="DYT245" s="44"/>
      <c r="DYU245" s="44"/>
      <c r="DYV245" s="44"/>
      <c r="DYW245" s="44"/>
      <c r="DYX245" s="44"/>
      <c r="DYY245" s="44"/>
      <c r="DYZ245" s="44"/>
      <c r="DZA245" s="44"/>
      <c r="DZB245" s="44"/>
      <c r="DZC245" s="44"/>
      <c r="DZD245" s="44"/>
      <c r="DZE245" s="44"/>
      <c r="DZF245" s="44"/>
      <c r="DZG245" s="44"/>
      <c r="DZH245" s="44"/>
      <c r="DZI245" s="44"/>
      <c r="DZJ245" s="44"/>
      <c r="DZK245" s="44"/>
      <c r="DZL245" s="44"/>
      <c r="DZM245" s="44"/>
      <c r="DZN245" s="44"/>
      <c r="DZO245" s="44"/>
      <c r="DZP245" s="44"/>
      <c r="DZQ245" s="44"/>
      <c r="DZR245" s="44"/>
      <c r="DZS245" s="44"/>
      <c r="DZT245" s="44"/>
      <c r="DZU245" s="44"/>
      <c r="DZV245" s="44"/>
      <c r="DZW245" s="44"/>
      <c r="DZX245" s="44"/>
      <c r="DZY245" s="44"/>
      <c r="DZZ245" s="44"/>
      <c r="EAA245" s="44"/>
      <c r="EAB245" s="44"/>
      <c r="EAC245" s="44"/>
      <c r="EAD245" s="44"/>
      <c r="EAE245" s="44"/>
      <c r="EAF245" s="44"/>
      <c r="EAG245" s="44"/>
      <c r="EAH245" s="44"/>
      <c r="EAI245" s="44"/>
      <c r="EAJ245" s="44"/>
      <c r="EAK245" s="44"/>
      <c r="EAL245" s="44"/>
      <c r="EAM245" s="44"/>
      <c r="EAN245" s="44"/>
      <c r="EAO245" s="44"/>
      <c r="EAP245" s="44"/>
      <c r="EAQ245" s="44"/>
      <c r="EAR245" s="44"/>
      <c r="EAS245" s="44"/>
      <c r="EAT245" s="44"/>
      <c r="EAU245" s="44"/>
      <c r="EAV245" s="44"/>
      <c r="EAW245" s="44"/>
      <c r="EAX245" s="44"/>
      <c r="EAY245" s="44"/>
      <c r="EAZ245" s="44"/>
      <c r="EBA245" s="44"/>
      <c r="EBB245" s="44"/>
      <c r="EBC245" s="44"/>
      <c r="EBD245" s="44"/>
      <c r="EBE245" s="44"/>
      <c r="EBF245" s="44"/>
      <c r="EBG245" s="44"/>
      <c r="EBH245" s="44"/>
      <c r="EBI245" s="44"/>
      <c r="EBJ245" s="44"/>
      <c r="EBK245" s="44"/>
      <c r="EBL245" s="44"/>
      <c r="EBM245" s="44"/>
      <c r="EBN245" s="44"/>
      <c r="EBO245" s="44"/>
      <c r="EBP245" s="44"/>
      <c r="EBQ245" s="44"/>
      <c r="EBR245" s="44"/>
      <c r="EBS245" s="44"/>
      <c r="EBT245" s="44"/>
      <c r="EBU245" s="44"/>
      <c r="EBV245" s="44"/>
      <c r="EBW245" s="44"/>
      <c r="EBX245" s="44"/>
      <c r="EBY245" s="44"/>
      <c r="EBZ245" s="44"/>
      <c r="ECA245" s="44"/>
      <c r="ECB245" s="44"/>
      <c r="ECC245" s="44"/>
      <c r="ECD245" s="44"/>
      <c r="ECE245" s="44"/>
      <c r="ECF245" s="44"/>
      <c r="ECG245" s="44"/>
      <c r="ECH245" s="44"/>
      <c r="ECI245" s="44"/>
      <c r="ECJ245" s="44"/>
      <c r="ECK245" s="44"/>
      <c r="ECL245" s="44"/>
      <c r="ECM245" s="44"/>
      <c r="ECN245" s="44"/>
      <c r="ECO245" s="44"/>
      <c r="ECP245" s="44"/>
      <c r="ECQ245" s="44"/>
      <c r="ECR245" s="44"/>
      <c r="ECS245" s="44"/>
      <c r="ECT245" s="44"/>
      <c r="ECU245" s="44"/>
      <c r="ECV245" s="44"/>
      <c r="ECW245" s="44"/>
      <c r="ECX245" s="44"/>
      <c r="ECY245" s="44"/>
      <c r="ECZ245" s="44"/>
      <c r="EDA245" s="44"/>
      <c r="EDB245" s="44"/>
      <c r="EDC245" s="44"/>
      <c r="EDD245" s="44"/>
      <c r="EDE245" s="44"/>
      <c r="EDF245" s="44"/>
      <c r="EDG245" s="44"/>
      <c r="EDH245" s="44"/>
      <c r="EDI245" s="44"/>
      <c r="EDJ245" s="44"/>
      <c r="EDK245" s="44"/>
      <c r="EDL245" s="44"/>
      <c r="EDM245" s="44"/>
      <c r="EDN245" s="44"/>
      <c r="EDO245" s="44"/>
      <c r="EDP245" s="44"/>
      <c r="EDQ245" s="44"/>
      <c r="EDR245" s="44"/>
      <c r="EDS245" s="44"/>
      <c r="EDT245" s="44"/>
      <c r="EDU245" s="44"/>
      <c r="EDV245" s="44"/>
      <c r="EDW245" s="44"/>
      <c r="EDX245" s="44"/>
      <c r="EDY245" s="44"/>
      <c r="EDZ245" s="44"/>
      <c r="EEA245" s="44"/>
      <c r="EEB245" s="44"/>
      <c r="EEC245" s="44"/>
      <c r="EED245" s="44"/>
      <c r="EEE245" s="44"/>
      <c r="EEF245" s="44"/>
      <c r="EEG245" s="44"/>
      <c r="EEH245" s="44"/>
      <c r="EEI245" s="44"/>
      <c r="EEJ245" s="44"/>
      <c r="EEK245" s="44"/>
      <c r="EEL245" s="44"/>
      <c r="EEM245" s="44"/>
      <c r="EEN245" s="44"/>
      <c r="EEO245" s="44"/>
      <c r="EEP245" s="44"/>
      <c r="EEQ245" s="44"/>
      <c r="EER245" s="44"/>
      <c r="EES245" s="44"/>
      <c r="EET245" s="44"/>
      <c r="EEU245" s="44"/>
      <c r="EEV245" s="44"/>
      <c r="EEW245" s="44"/>
      <c r="EEX245" s="44"/>
      <c r="EEY245" s="44"/>
      <c r="EEZ245" s="44"/>
      <c r="EFA245" s="44"/>
      <c r="EFB245" s="44"/>
      <c r="EFC245" s="44"/>
      <c r="EFD245" s="44"/>
      <c r="EFE245" s="44"/>
      <c r="EFF245" s="44"/>
      <c r="EFG245" s="44"/>
      <c r="EFH245" s="44"/>
      <c r="EFI245" s="44"/>
      <c r="EFJ245" s="44"/>
      <c r="EFK245" s="44"/>
      <c r="EFL245" s="44"/>
      <c r="EFM245" s="44"/>
      <c r="EFN245" s="44"/>
      <c r="EFO245" s="44"/>
      <c r="EFP245" s="44"/>
      <c r="EFQ245" s="44"/>
      <c r="EFR245" s="44"/>
      <c r="EFS245" s="44"/>
      <c r="EFT245" s="44"/>
      <c r="EFU245" s="44"/>
      <c r="EFV245" s="44"/>
      <c r="EFW245" s="44"/>
      <c r="EFX245" s="44"/>
      <c r="EFY245" s="44"/>
      <c r="EFZ245" s="44"/>
      <c r="EGA245" s="44"/>
      <c r="EGB245" s="44"/>
      <c r="EGC245" s="44"/>
      <c r="EGD245" s="44"/>
      <c r="EGE245" s="44"/>
      <c r="EGF245" s="44"/>
      <c r="EGG245" s="44"/>
      <c r="EGH245" s="44"/>
      <c r="EGI245" s="44"/>
      <c r="EGJ245" s="44"/>
      <c r="EGK245" s="44"/>
      <c r="EGL245" s="44"/>
      <c r="EGM245" s="44"/>
      <c r="EGN245" s="44"/>
      <c r="EGO245" s="44"/>
      <c r="EGP245" s="44"/>
      <c r="EGQ245" s="44"/>
      <c r="EGR245" s="44"/>
      <c r="EGS245" s="44"/>
      <c r="EGT245" s="44"/>
      <c r="EGU245" s="44"/>
      <c r="EGV245" s="44"/>
      <c r="EGW245" s="44"/>
      <c r="EGX245" s="44"/>
      <c r="EGY245" s="44"/>
      <c r="EGZ245" s="44"/>
      <c r="EHA245" s="44"/>
      <c r="EHB245" s="44"/>
      <c r="EHC245" s="44"/>
      <c r="EHD245" s="44"/>
      <c r="EHE245" s="44"/>
      <c r="EHF245" s="44"/>
      <c r="EHG245" s="44"/>
      <c r="EHH245" s="44"/>
      <c r="EHI245" s="44"/>
      <c r="EHJ245" s="44"/>
      <c r="EHK245" s="44"/>
      <c r="EHL245" s="44"/>
      <c r="EHM245" s="44"/>
      <c r="EHN245" s="44"/>
      <c r="EHO245" s="44"/>
      <c r="EHP245" s="44"/>
      <c r="EHQ245" s="44"/>
      <c r="EHR245" s="44"/>
      <c r="EHS245" s="44"/>
      <c r="EHT245" s="44"/>
      <c r="EHU245" s="44"/>
      <c r="EHV245" s="44"/>
      <c r="EHW245" s="44"/>
      <c r="EHX245" s="44"/>
      <c r="EHY245" s="44"/>
      <c r="EHZ245" s="44"/>
      <c r="EIA245" s="44"/>
      <c r="EIB245" s="44"/>
      <c r="EIC245" s="44"/>
      <c r="EID245" s="44"/>
      <c r="EIE245" s="44"/>
      <c r="EIF245" s="44"/>
      <c r="EIG245" s="44"/>
      <c r="EIH245" s="44"/>
      <c r="EII245" s="44"/>
      <c r="EIJ245" s="44"/>
      <c r="EIK245" s="44"/>
      <c r="EIL245" s="44"/>
      <c r="EIM245" s="44"/>
      <c r="EIN245" s="44"/>
      <c r="EIO245" s="44"/>
      <c r="EIP245" s="44"/>
      <c r="EIQ245" s="44"/>
      <c r="EIR245" s="44"/>
      <c r="EIS245" s="44"/>
      <c r="EIT245" s="44"/>
      <c r="EIU245" s="44"/>
      <c r="EIV245" s="44"/>
      <c r="EIW245" s="44"/>
      <c r="EIX245" s="44"/>
      <c r="EIY245" s="44"/>
      <c r="EIZ245" s="44"/>
      <c r="EJA245" s="44"/>
      <c r="EJB245" s="44"/>
      <c r="EJC245" s="44"/>
      <c r="EJD245" s="44"/>
      <c r="EJE245" s="44"/>
      <c r="EJF245" s="44"/>
      <c r="EJG245" s="44"/>
      <c r="EJH245" s="44"/>
      <c r="EJI245" s="44"/>
      <c r="EJJ245" s="44"/>
      <c r="EJK245" s="44"/>
      <c r="EJL245" s="44"/>
      <c r="EJM245" s="44"/>
      <c r="EJN245" s="44"/>
      <c r="EJO245" s="44"/>
      <c r="EJP245" s="44"/>
      <c r="EJQ245" s="44"/>
      <c r="EJR245" s="44"/>
      <c r="EJS245" s="44"/>
      <c r="EJT245" s="44"/>
      <c r="EJU245" s="44"/>
      <c r="EJV245" s="44"/>
      <c r="EJW245" s="44"/>
      <c r="EJX245" s="44"/>
      <c r="EJY245" s="44"/>
      <c r="EJZ245" s="44"/>
      <c r="EKA245" s="44"/>
      <c r="EKB245" s="44"/>
      <c r="EKC245" s="44"/>
      <c r="EKD245" s="44"/>
      <c r="EKE245" s="44"/>
      <c r="EKF245" s="44"/>
      <c r="EKG245" s="44"/>
      <c r="EKH245" s="44"/>
      <c r="EKI245" s="44"/>
      <c r="EKJ245" s="44"/>
      <c r="EKK245" s="44"/>
      <c r="EKL245" s="44"/>
      <c r="EKM245" s="44"/>
      <c r="EKN245" s="44"/>
      <c r="EKO245" s="44"/>
      <c r="EKP245" s="44"/>
      <c r="EKQ245" s="44"/>
      <c r="EKR245" s="44"/>
      <c r="EKS245" s="44"/>
      <c r="EKT245" s="44"/>
      <c r="EKU245" s="44"/>
      <c r="EKV245" s="44"/>
      <c r="EKW245" s="44"/>
      <c r="EKX245" s="44"/>
      <c r="EKY245" s="44"/>
      <c r="EKZ245" s="44"/>
      <c r="ELA245" s="44"/>
      <c r="ELB245" s="44"/>
      <c r="ELC245" s="44"/>
      <c r="ELD245" s="44"/>
      <c r="ELE245" s="44"/>
      <c r="ELF245" s="44"/>
      <c r="ELG245" s="44"/>
      <c r="ELH245" s="44"/>
      <c r="ELI245" s="44"/>
      <c r="ELJ245" s="44"/>
      <c r="ELK245" s="44"/>
      <c r="ELL245" s="44"/>
      <c r="ELM245" s="44"/>
      <c r="ELN245" s="44"/>
      <c r="ELO245" s="44"/>
      <c r="ELP245" s="44"/>
      <c r="ELQ245" s="44"/>
      <c r="ELR245" s="44"/>
      <c r="ELS245" s="44"/>
      <c r="ELT245" s="44"/>
      <c r="ELU245" s="44"/>
      <c r="ELV245" s="44"/>
      <c r="ELW245" s="44"/>
      <c r="ELX245" s="44"/>
      <c r="ELY245" s="44"/>
      <c r="ELZ245" s="44"/>
      <c r="EMA245" s="44"/>
      <c r="EMB245" s="44"/>
      <c r="EMC245" s="44"/>
      <c r="EMD245" s="44"/>
      <c r="EME245" s="44"/>
      <c r="EMF245" s="44"/>
      <c r="EMG245" s="44"/>
      <c r="EMH245" s="44"/>
      <c r="EMI245" s="44"/>
      <c r="EMJ245" s="44"/>
      <c r="EMK245" s="44"/>
      <c r="EML245" s="44"/>
      <c r="EMM245" s="44"/>
      <c r="EMN245" s="44"/>
      <c r="EMO245" s="44"/>
      <c r="EMP245" s="44"/>
      <c r="EMQ245" s="44"/>
      <c r="EMR245" s="44"/>
      <c r="EMS245" s="44"/>
      <c r="EMT245" s="44"/>
      <c r="EMU245" s="44"/>
      <c r="EMV245" s="44"/>
      <c r="EMW245" s="44"/>
      <c r="EMX245" s="44"/>
      <c r="EMY245" s="44"/>
      <c r="EMZ245" s="44"/>
      <c r="ENA245" s="44"/>
      <c r="ENB245" s="44"/>
      <c r="ENC245" s="44"/>
      <c r="END245" s="44"/>
      <c r="ENE245" s="44"/>
      <c r="ENF245" s="44"/>
      <c r="ENG245" s="44"/>
      <c r="ENH245" s="44"/>
      <c r="ENI245" s="44"/>
      <c r="ENJ245" s="44"/>
      <c r="ENK245" s="44"/>
      <c r="ENL245" s="44"/>
      <c r="ENM245" s="44"/>
      <c r="ENN245" s="44"/>
      <c r="ENO245" s="44"/>
      <c r="ENP245" s="44"/>
      <c r="ENQ245" s="44"/>
      <c r="ENR245" s="44"/>
      <c r="ENS245" s="44"/>
      <c r="ENT245" s="44"/>
      <c r="ENU245" s="44"/>
      <c r="ENV245" s="44"/>
      <c r="ENW245" s="44"/>
      <c r="ENX245" s="44"/>
      <c r="ENY245" s="44"/>
      <c r="ENZ245" s="44"/>
      <c r="EOA245" s="44"/>
      <c r="EOB245" s="44"/>
      <c r="EOC245" s="44"/>
      <c r="EOD245" s="44"/>
      <c r="EOE245" s="44"/>
      <c r="EOF245" s="44"/>
      <c r="EOG245" s="44"/>
      <c r="EOH245" s="44"/>
      <c r="EOI245" s="44"/>
      <c r="EOJ245" s="44"/>
      <c r="EOK245" s="44"/>
      <c r="EOL245" s="44"/>
      <c r="EOM245" s="44"/>
      <c r="EON245" s="44"/>
      <c r="EOO245" s="44"/>
      <c r="EOP245" s="44"/>
      <c r="EOQ245" s="44"/>
      <c r="EOR245" s="44"/>
      <c r="EOS245" s="44"/>
      <c r="EOT245" s="44"/>
      <c r="EOU245" s="44"/>
      <c r="EOV245" s="44"/>
      <c r="EOW245" s="44"/>
      <c r="EOX245" s="44"/>
      <c r="EOY245" s="44"/>
      <c r="EOZ245" s="44"/>
      <c r="EPA245" s="44"/>
      <c r="EPB245" s="44"/>
      <c r="EPC245" s="44"/>
      <c r="EPD245" s="44"/>
      <c r="EPE245" s="44"/>
      <c r="EPF245" s="44"/>
      <c r="EPG245" s="44"/>
      <c r="EPH245" s="44"/>
      <c r="EPI245" s="44"/>
      <c r="EPJ245" s="44"/>
      <c r="EPK245" s="44"/>
      <c r="EPL245" s="44"/>
      <c r="EPM245" s="44"/>
      <c r="EPN245" s="44"/>
      <c r="EPO245" s="44"/>
      <c r="EPP245" s="44"/>
      <c r="EPQ245" s="44"/>
      <c r="EPR245" s="44"/>
      <c r="EPS245" s="44"/>
      <c r="EPT245" s="44"/>
      <c r="EPU245" s="44"/>
      <c r="EPV245" s="44"/>
      <c r="EPW245" s="44"/>
      <c r="EPX245" s="44"/>
      <c r="EPY245" s="44"/>
      <c r="EPZ245" s="44"/>
      <c r="EQA245" s="44"/>
      <c r="EQB245" s="44"/>
      <c r="EQC245" s="44"/>
      <c r="EQD245" s="44"/>
      <c r="EQE245" s="44"/>
      <c r="EQF245" s="44"/>
      <c r="EQG245" s="44"/>
      <c r="EQH245" s="44"/>
      <c r="EQI245" s="44"/>
      <c r="EQJ245" s="44"/>
      <c r="EQK245" s="44"/>
      <c r="EQL245" s="44"/>
      <c r="EQM245" s="44"/>
      <c r="EQN245" s="44"/>
      <c r="EQO245" s="44"/>
      <c r="EQP245" s="44"/>
      <c r="EQQ245" s="44"/>
      <c r="EQR245" s="44"/>
      <c r="EQS245" s="44"/>
      <c r="EQT245" s="44"/>
      <c r="EQU245" s="44"/>
      <c r="EQV245" s="44"/>
      <c r="EQW245" s="44"/>
      <c r="EQX245" s="44"/>
      <c r="EQY245" s="44"/>
      <c r="EQZ245" s="44"/>
      <c r="ERA245" s="44"/>
      <c r="ERB245" s="44"/>
      <c r="ERC245" s="44"/>
      <c r="ERD245" s="44"/>
      <c r="ERE245" s="44"/>
      <c r="ERF245" s="44"/>
      <c r="ERG245" s="44"/>
      <c r="ERH245" s="44"/>
      <c r="ERI245" s="44"/>
      <c r="ERJ245" s="44"/>
      <c r="ERK245" s="44"/>
      <c r="ERL245" s="44"/>
      <c r="ERM245" s="44"/>
      <c r="ERN245" s="44"/>
      <c r="ERO245" s="44"/>
      <c r="ERP245" s="44"/>
      <c r="ERQ245" s="44"/>
      <c r="ERR245" s="44"/>
      <c r="ERS245" s="44"/>
      <c r="ERT245" s="44"/>
      <c r="ERU245" s="44"/>
      <c r="ERV245" s="44"/>
      <c r="ERW245" s="44"/>
      <c r="ERX245" s="44"/>
      <c r="ERY245" s="44"/>
      <c r="ERZ245" s="44"/>
      <c r="ESA245" s="44"/>
      <c r="ESB245" s="44"/>
      <c r="ESC245" s="44"/>
      <c r="ESD245" s="44"/>
      <c r="ESE245" s="44"/>
      <c r="ESF245" s="44"/>
      <c r="ESG245" s="44"/>
      <c r="ESH245" s="44"/>
      <c r="ESI245" s="44"/>
      <c r="ESJ245" s="44"/>
      <c r="ESK245" s="44"/>
      <c r="ESL245" s="44"/>
      <c r="ESM245" s="44"/>
      <c r="ESN245" s="44"/>
      <c r="ESO245" s="44"/>
      <c r="ESP245" s="44"/>
      <c r="ESQ245" s="44"/>
      <c r="ESR245" s="44"/>
      <c r="ESS245" s="44"/>
      <c r="EST245" s="44"/>
      <c r="ESU245" s="44"/>
      <c r="ESV245" s="44"/>
      <c r="ESW245" s="44"/>
      <c r="ESX245" s="44"/>
      <c r="ESY245" s="44"/>
      <c r="ESZ245" s="44"/>
      <c r="ETA245" s="44"/>
      <c r="ETB245" s="44"/>
      <c r="ETC245" s="44"/>
      <c r="ETD245" s="44"/>
      <c r="ETE245" s="44"/>
      <c r="ETF245" s="44"/>
      <c r="ETG245" s="44"/>
      <c r="ETH245" s="44"/>
      <c r="ETI245" s="44"/>
      <c r="ETJ245" s="44"/>
      <c r="ETK245" s="44"/>
      <c r="ETL245" s="44"/>
      <c r="ETM245" s="44"/>
      <c r="ETN245" s="44"/>
      <c r="ETO245" s="44"/>
      <c r="ETP245" s="44"/>
      <c r="ETQ245" s="44"/>
      <c r="ETR245" s="44"/>
      <c r="ETS245" s="44"/>
      <c r="ETT245" s="44"/>
      <c r="ETU245" s="44"/>
      <c r="ETV245" s="44"/>
      <c r="ETW245" s="44"/>
      <c r="ETX245" s="44"/>
      <c r="ETY245" s="44"/>
      <c r="ETZ245" s="44"/>
      <c r="EUA245" s="44"/>
      <c r="EUB245" s="44"/>
      <c r="EUC245" s="44"/>
      <c r="EUD245" s="44"/>
      <c r="EUE245" s="44"/>
      <c r="EUF245" s="44"/>
      <c r="EUG245" s="44"/>
      <c r="EUH245" s="44"/>
      <c r="EUI245" s="44"/>
      <c r="EUJ245" s="44"/>
      <c r="EUK245" s="44"/>
      <c r="EUL245" s="44"/>
      <c r="EUM245" s="44"/>
      <c r="EUN245" s="44"/>
      <c r="EUO245" s="44"/>
      <c r="EUP245" s="44"/>
      <c r="EUQ245" s="44"/>
      <c r="EUR245" s="44"/>
      <c r="EUS245" s="44"/>
      <c r="EUT245" s="44"/>
      <c r="EUU245" s="44"/>
      <c r="EUV245" s="44"/>
      <c r="EUW245" s="44"/>
      <c r="EUX245" s="44"/>
      <c r="EUY245" s="44"/>
      <c r="EUZ245" s="44"/>
      <c r="EVA245" s="44"/>
      <c r="EVB245" s="44"/>
      <c r="EVC245" s="44"/>
      <c r="EVD245" s="44"/>
      <c r="EVE245" s="44"/>
      <c r="EVF245" s="44"/>
      <c r="EVG245" s="44"/>
      <c r="EVH245" s="44"/>
      <c r="EVI245" s="44"/>
      <c r="EVJ245" s="44"/>
      <c r="EVK245" s="44"/>
      <c r="EVL245" s="44"/>
      <c r="EVM245" s="44"/>
      <c r="EVN245" s="44"/>
      <c r="EVO245" s="44"/>
      <c r="EVP245" s="44"/>
      <c r="EVQ245" s="44"/>
      <c r="EVR245" s="44"/>
      <c r="EVS245" s="44"/>
      <c r="EVT245" s="44"/>
      <c r="EVU245" s="44"/>
      <c r="EVV245" s="44"/>
      <c r="EVW245" s="44"/>
      <c r="EVX245" s="44"/>
      <c r="EVY245" s="44"/>
      <c r="EVZ245" s="44"/>
      <c r="EWA245" s="44"/>
      <c r="EWB245" s="44"/>
      <c r="EWC245" s="44"/>
      <c r="EWD245" s="44"/>
      <c r="EWE245" s="44"/>
      <c r="EWF245" s="44"/>
      <c r="EWG245" s="44"/>
      <c r="EWH245" s="44"/>
      <c r="EWI245" s="44"/>
      <c r="EWJ245" s="44"/>
      <c r="EWK245" s="44"/>
      <c r="EWL245" s="44"/>
      <c r="EWM245" s="44"/>
      <c r="EWN245" s="44"/>
      <c r="EWO245" s="44"/>
      <c r="EWP245" s="44"/>
      <c r="EWQ245" s="44"/>
      <c r="EWR245" s="44"/>
      <c r="EWS245" s="44"/>
      <c r="EWT245" s="44"/>
      <c r="EWU245" s="44"/>
      <c r="EWV245" s="44"/>
      <c r="EWW245" s="44"/>
      <c r="EWX245" s="44"/>
      <c r="EWY245" s="44"/>
      <c r="EWZ245" s="44"/>
      <c r="EXA245" s="44"/>
      <c r="EXB245" s="44"/>
      <c r="EXC245" s="44"/>
      <c r="EXD245" s="44"/>
      <c r="EXE245" s="44"/>
      <c r="EXF245" s="44"/>
      <c r="EXG245" s="44"/>
      <c r="EXH245" s="44"/>
      <c r="EXI245" s="44"/>
      <c r="EXJ245" s="44"/>
      <c r="EXK245" s="44"/>
      <c r="EXL245" s="44"/>
      <c r="EXM245" s="44"/>
      <c r="EXN245" s="44"/>
      <c r="EXO245" s="44"/>
      <c r="EXP245" s="44"/>
      <c r="EXQ245" s="44"/>
      <c r="EXR245" s="44"/>
      <c r="EXS245" s="44"/>
      <c r="EXT245" s="44"/>
      <c r="EXU245" s="44"/>
      <c r="EXV245" s="44"/>
      <c r="EXW245" s="44"/>
      <c r="EXX245" s="44"/>
      <c r="EXY245" s="44"/>
      <c r="EXZ245" s="44"/>
      <c r="EYA245" s="44"/>
      <c r="EYB245" s="44"/>
      <c r="EYC245" s="44"/>
      <c r="EYD245" s="44"/>
      <c r="EYE245" s="44"/>
      <c r="EYF245" s="44"/>
      <c r="EYG245" s="44"/>
      <c r="EYH245" s="44"/>
      <c r="EYI245" s="44"/>
      <c r="EYJ245" s="44"/>
      <c r="EYK245" s="44"/>
      <c r="EYL245" s="44"/>
      <c r="EYM245" s="44"/>
      <c r="EYN245" s="44"/>
      <c r="EYO245" s="44"/>
      <c r="EYP245" s="44"/>
      <c r="EYQ245" s="44"/>
      <c r="EYR245" s="44"/>
      <c r="EYS245" s="44"/>
      <c r="EYT245" s="44"/>
      <c r="EYU245" s="44"/>
      <c r="EYV245" s="44"/>
      <c r="EYW245" s="44"/>
      <c r="EYX245" s="44"/>
      <c r="EYY245" s="44"/>
      <c r="EYZ245" s="44"/>
      <c r="EZA245" s="44"/>
      <c r="EZB245" s="44"/>
      <c r="EZC245" s="44"/>
      <c r="EZD245" s="44"/>
      <c r="EZE245" s="44"/>
      <c r="EZF245" s="44"/>
      <c r="EZG245" s="44"/>
      <c r="EZH245" s="44"/>
      <c r="EZI245" s="44"/>
      <c r="EZJ245" s="44"/>
      <c r="EZK245" s="44"/>
      <c r="EZL245" s="44"/>
      <c r="EZM245" s="44"/>
      <c r="EZN245" s="44"/>
      <c r="EZO245" s="44"/>
      <c r="EZP245" s="44"/>
      <c r="EZQ245" s="44"/>
      <c r="EZR245" s="44"/>
      <c r="EZS245" s="44"/>
      <c r="EZT245" s="44"/>
      <c r="EZU245" s="44"/>
      <c r="EZV245" s="44"/>
      <c r="EZW245" s="44"/>
      <c r="EZX245" s="44"/>
      <c r="EZY245" s="44"/>
      <c r="EZZ245" s="44"/>
      <c r="FAA245" s="44"/>
      <c r="FAB245" s="44"/>
      <c r="FAC245" s="44"/>
      <c r="FAD245" s="44"/>
      <c r="FAE245" s="44"/>
      <c r="FAF245" s="44"/>
      <c r="FAG245" s="44"/>
      <c r="FAH245" s="44"/>
      <c r="FAI245" s="44"/>
      <c r="FAJ245" s="44"/>
      <c r="FAK245" s="44"/>
      <c r="FAL245" s="44"/>
      <c r="FAM245" s="44"/>
      <c r="FAN245" s="44"/>
      <c r="FAO245" s="44"/>
      <c r="FAP245" s="44"/>
      <c r="FAQ245" s="44"/>
      <c r="FAR245" s="44"/>
      <c r="FAS245" s="44"/>
      <c r="FAT245" s="44"/>
      <c r="FAU245" s="44"/>
      <c r="FAV245" s="44"/>
      <c r="FAW245" s="44"/>
      <c r="FAX245" s="44"/>
      <c r="FAY245" s="44"/>
      <c r="FAZ245" s="44"/>
      <c r="FBA245" s="44"/>
      <c r="FBB245" s="44"/>
      <c r="FBC245" s="44"/>
      <c r="FBD245" s="44"/>
      <c r="FBE245" s="44"/>
      <c r="FBF245" s="44"/>
      <c r="FBG245" s="44"/>
      <c r="FBH245" s="44"/>
      <c r="FBI245" s="44"/>
      <c r="FBJ245" s="44"/>
      <c r="FBK245" s="44"/>
      <c r="FBL245" s="44"/>
      <c r="FBM245" s="44"/>
      <c r="FBN245" s="44"/>
      <c r="FBO245" s="44"/>
      <c r="FBP245" s="44"/>
      <c r="FBQ245" s="44"/>
      <c r="FBR245" s="44"/>
      <c r="FBS245" s="44"/>
      <c r="FBT245" s="44"/>
      <c r="FBU245" s="44"/>
      <c r="FBV245" s="44"/>
      <c r="FBW245" s="44"/>
      <c r="FBX245" s="44"/>
      <c r="FBY245" s="44"/>
      <c r="FBZ245" s="44"/>
      <c r="FCA245" s="44"/>
      <c r="FCB245" s="44"/>
      <c r="FCC245" s="44"/>
      <c r="FCD245" s="44"/>
      <c r="FCE245" s="44"/>
      <c r="FCF245" s="44"/>
      <c r="FCG245" s="44"/>
      <c r="FCH245" s="44"/>
      <c r="FCI245" s="44"/>
      <c r="FCJ245" s="44"/>
      <c r="FCK245" s="44"/>
      <c r="FCL245" s="44"/>
      <c r="FCM245" s="44"/>
      <c r="FCN245" s="44"/>
      <c r="FCO245" s="44"/>
      <c r="FCP245" s="44"/>
      <c r="FCQ245" s="44"/>
      <c r="FCR245" s="44"/>
      <c r="FCS245" s="44"/>
      <c r="FCT245" s="44"/>
      <c r="FCU245" s="44"/>
      <c r="FCV245" s="44"/>
      <c r="FCW245" s="44"/>
      <c r="FCX245" s="44"/>
      <c r="FCY245" s="44"/>
      <c r="FCZ245" s="44"/>
      <c r="FDA245" s="44"/>
      <c r="FDB245" s="44"/>
      <c r="FDC245" s="44"/>
      <c r="FDD245" s="44"/>
      <c r="FDE245" s="44"/>
      <c r="FDF245" s="44"/>
      <c r="FDG245" s="44"/>
      <c r="FDH245" s="44"/>
      <c r="FDI245" s="44"/>
      <c r="FDJ245" s="44"/>
      <c r="FDK245" s="44"/>
      <c r="FDL245" s="44"/>
      <c r="FDM245" s="44"/>
      <c r="FDN245" s="44"/>
      <c r="FDO245" s="44"/>
      <c r="FDP245" s="44"/>
      <c r="FDQ245" s="44"/>
      <c r="FDR245" s="44"/>
      <c r="FDS245" s="44"/>
      <c r="FDT245" s="44"/>
      <c r="FDU245" s="44"/>
      <c r="FDV245" s="44"/>
      <c r="FDW245" s="44"/>
      <c r="FDX245" s="44"/>
      <c r="FDY245" s="44"/>
      <c r="FDZ245" s="44"/>
      <c r="FEA245" s="44"/>
      <c r="FEB245" s="44"/>
      <c r="FEC245" s="44"/>
      <c r="FED245" s="44"/>
      <c r="FEE245" s="44"/>
      <c r="FEF245" s="44"/>
      <c r="FEG245" s="44"/>
      <c r="FEH245" s="44"/>
      <c r="FEI245" s="44"/>
      <c r="FEJ245" s="44"/>
      <c r="FEK245" s="44"/>
      <c r="FEL245" s="44"/>
      <c r="FEM245" s="44"/>
      <c r="FEN245" s="44"/>
      <c r="FEO245" s="44"/>
      <c r="FEP245" s="44"/>
      <c r="FEQ245" s="44"/>
      <c r="FER245" s="44"/>
      <c r="FES245" s="44"/>
      <c r="FET245" s="44"/>
      <c r="FEU245" s="44"/>
      <c r="FEV245" s="44"/>
      <c r="FEW245" s="44"/>
      <c r="FEX245" s="44"/>
      <c r="FEY245" s="44"/>
      <c r="FEZ245" s="44"/>
      <c r="FFA245" s="44"/>
      <c r="FFB245" s="44"/>
      <c r="FFC245" s="44"/>
      <c r="FFD245" s="44"/>
      <c r="FFE245" s="44"/>
      <c r="FFF245" s="44"/>
      <c r="FFG245" s="44"/>
      <c r="FFH245" s="44"/>
      <c r="FFI245" s="44"/>
      <c r="FFJ245" s="44"/>
      <c r="FFK245" s="44"/>
      <c r="FFL245" s="44"/>
      <c r="FFM245" s="44"/>
      <c r="FFN245" s="44"/>
      <c r="FFO245" s="44"/>
      <c r="FFP245" s="44"/>
      <c r="FFQ245" s="44"/>
      <c r="FFR245" s="44"/>
      <c r="FFS245" s="44"/>
      <c r="FFT245" s="44"/>
      <c r="FFU245" s="44"/>
      <c r="FFV245" s="44"/>
      <c r="FFW245" s="44"/>
      <c r="FFX245" s="44"/>
      <c r="FFY245" s="44"/>
      <c r="FFZ245" s="44"/>
      <c r="FGA245" s="44"/>
      <c r="FGB245" s="44"/>
      <c r="FGC245" s="44"/>
      <c r="FGD245" s="44"/>
      <c r="FGE245" s="44"/>
      <c r="FGF245" s="44"/>
      <c r="FGG245" s="44"/>
      <c r="FGH245" s="44"/>
      <c r="FGI245" s="44"/>
      <c r="FGJ245" s="44"/>
      <c r="FGK245" s="44"/>
      <c r="FGL245" s="44"/>
      <c r="FGM245" s="44"/>
      <c r="FGN245" s="44"/>
      <c r="FGO245" s="44"/>
      <c r="FGP245" s="44"/>
      <c r="FGQ245" s="44"/>
      <c r="FGR245" s="44"/>
      <c r="FGS245" s="44"/>
      <c r="FGT245" s="44"/>
      <c r="FGU245" s="44"/>
      <c r="FGV245" s="44"/>
      <c r="FGW245" s="44"/>
      <c r="FGX245" s="44"/>
      <c r="FGY245" s="44"/>
      <c r="FGZ245" s="44"/>
      <c r="FHA245" s="44"/>
      <c r="FHB245" s="44"/>
      <c r="FHC245" s="44"/>
      <c r="FHD245" s="44"/>
      <c r="FHE245" s="44"/>
      <c r="FHF245" s="44"/>
      <c r="FHG245" s="44"/>
      <c r="FHH245" s="44"/>
      <c r="FHI245" s="44"/>
      <c r="FHJ245" s="44"/>
      <c r="FHK245" s="44"/>
      <c r="FHL245" s="44"/>
      <c r="FHM245" s="44"/>
      <c r="FHN245" s="44"/>
      <c r="FHO245" s="44"/>
      <c r="FHP245" s="44"/>
      <c r="FHQ245" s="44"/>
      <c r="FHR245" s="44"/>
      <c r="FHS245" s="44"/>
      <c r="FHT245" s="44"/>
      <c r="FHU245" s="44"/>
      <c r="FHV245" s="44"/>
      <c r="FHW245" s="44"/>
      <c r="FHX245" s="44"/>
      <c r="FHY245" s="44"/>
      <c r="FHZ245" s="44"/>
      <c r="FIA245" s="44"/>
      <c r="FIB245" s="44"/>
      <c r="FIC245" s="44"/>
      <c r="FID245" s="44"/>
      <c r="FIE245" s="44"/>
      <c r="FIF245" s="44"/>
      <c r="FIG245" s="44"/>
      <c r="FIH245" s="44"/>
      <c r="FII245" s="44"/>
      <c r="FIJ245" s="44"/>
      <c r="FIK245" s="44"/>
      <c r="FIL245" s="44"/>
      <c r="FIM245" s="44"/>
      <c r="FIN245" s="44"/>
      <c r="FIO245" s="44"/>
      <c r="FIP245" s="44"/>
      <c r="FIQ245" s="44"/>
      <c r="FIR245" s="44"/>
      <c r="FIS245" s="44"/>
      <c r="FIT245" s="44"/>
      <c r="FIU245" s="44"/>
      <c r="FIV245" s="44"/>
      <c r="FIW245" s="44"/>
      <c r="FIX245" s="44"/>
      <c r="FIY245" s="44"/>
      <c r="FIZ245" s="44"/>
      <c r="FJA245" s="44"/>
      <c r="FJB245" s="44"/>
      <c r="FJC245" s="44"/>
      <c r="FJD245" s="44"/>
      <c r="FJE245" s="44"/>
      <c r="FJF245" s="44"/>
      <c r="FJG245" s="44"/>
      <c r="FJH245" s="44"/>
      <c r="FJI245" s="44"/>
      <c r="FJJ245" s="44"/>
      <c r="FJK245" s="44"/>
      <c r="FJL245" s="44"/>
      <c r="FJM245" s="44"/>
      <c r="FJN245" s="44"/>
      <c r="FJO245" s="44"/>
      <c r="FJP245" s="44"/>
      <c r="FJQ245" s="44"/>
      <c r="FJR245" s="44"/>
      <c r="FJS245" s="44"/>
      <c r="FJT245" s="44"/>
      <c r="FJU245" s="44"/>
      <c r="FJV245" s="44"/>
      <c r="FJW245" s="44"/>
      <c r="FJX245" s="44"/>
      <c r="FJY245" s="44"/>
      <c r="FJZ245" s="44"/>
      <c r="FKA245" s="44"/>
      <c r="FKB245" s="44"/>
      <c r="FKC245" s="44"/>
      <c r="FKD245" s="44"/>
      <c r="FKE245" s="44"/>
      <c r="FKF245" s="44"/>
      <c r="FKG245" s="44"/>
      <c r="FKH245" s="44"/>
      <c r="FKI245" s="44"/>
      <c r="FKJ245" s="44"/>
      <c r="FKK245" s="44"/>
      <c r="FKL245" s="44"/>
      <c r="FKM245" s="44"/>
      <c r="FKN245" s="44"/>
      <c r="FKO245" s="44"/>
      <c r="FKP245" s="44"/>
      <c r="FKQ245" s="44"/>
      <c r="FKR245" s="44"/>
      <c r="FKS245" s="44"/>
      <c r="FKT245" s="44"/>
      <c r="FKU245" s="44"/>
      <c r="FKV245" s="44"/>
      <c r="FKW245" s="44"/>
      <c r="FKX245" s="44"/>
      <c r="FKY245" s="44"/>
      <c r="FKZ245" s="44"/>
      <c r="FLA245" s="44"/>
      <c r="FLB245" s="44"/>
      <c r="FLC245" s="44"/>
      <c r="FLD245" s="44"/>
      <c r="FLE245" s="44"/>
      <c r="FLF245" s="44"/>
      <c r="FLG245" s="44"/>
      <c r="FLH245" s="44"/>
      <c r="FLI245" s="44"/>
      <c r="FLJ245" s="44"/>
      <c r="FLK245" s="44"/>
      <c r="FLL245" s="44"/>
      <c r="FLM245" s="44"/>
      <c r="FLN245" s="44"/>
      <c r="FLO245" s="44"/>
      <c r="FLP245" s="44"/>
      <c r="FLQ245" s="44"/>
      <c r="FLR245" s="44"/>
      <c r="FLS245" s="44"/>
      <c r="FLT245" s="44"/>
      <c r="FLU245" s="44"/>
      <c r="FLV245" s="44"/>
      <c r="FLW245" s="44"/>
      <c r="FLX245" s="44"/>
      <c r="FLY245" s="44"/>
      <c r="FLZ245" s="44"/>
      <c r="FMA245" s="44"/>
      <c r="FMB245" s="44"/>
      <c r="FMC245" s="44"/>
      <c r="FMD245" s="44"/>
      <c r="FME245" s="44"/>
      <c r="FMF245" s="44"/>
      <c r="FMG245" s="44"/>
      <c r="FMH245" s="44"/>
      <c r="FMI245" s="44"/>
      <c r="FMJ245" s="44"/>
      <c r="FMK245" s="44"/>
      <c r="FML245" s="44"/>
      <c r="FMM245" s="44"/>
      <c r="FMN245" s="44"/>
      <c r="FMO245" s="44"/>
      <c r="FMP245" s="44"/>
      <c r="FMQ245" s="44"/>
      <c r="FMR245" s="44"/>
      <c r="FMS245" s="44"/>
      <c r="FMT245" s="44"/>
      <c r="FMU245" s="44"/>
      <c r="FMV245" s="44"/>
      <c r="FMW245" s="44"/>
      <c r="FMX245" s="44"/>
      <c r="FMY245" s="44"/>
      <c r="FMZ245" s="44"/>
      <c r="FNA245" s="44"/>
      <c r="FNB245" s="44"/>
      <c r="FNC245" s="44"/>
      <c r="FND245" s="44"/>
      <c r="FNE245" s="44"/>
      <c r="FNF245" s="44"/>
      <c r="FNG245" s="44"/>
      <c r="FNH245" s="44"/>
      <c r="FNI245" s="44"/>
      <c r="FNJ245" s="44"/>
      <c r="FNK245" s="44"/>
      <c r="FNL245" s="44"/>
      <c r="FNM245" s="44"/>
      <c r="FNN245" s="44"/>
      <c r="FNO245" s="44"/>
      <c r="FNP245" s="44"/>
      <c r="FNQ245" s="44"/>
      <c r="FNR245" s="44"/>
      <c r="FNS245" s="44"/>
      <c r="FNT245" s="44"/>
      <c r="FNU245" s="44"/>
      <c r="FNV245" s="44"/>
      <c r="FNW245" s="44"/>
      <c r="FNX245" s="44"/>
      <c r="FNY245" s="44"/>
      <c r="FNZ245" s="44"/>
      <c r="FOA245" s="44"/>
      <c r="FOB245" s="44"/>
      <c r="FOC245" s="44"/>
      <c r="FOD245" s="44"/>
      <c r="FOE245" s="44"/>
      <c r="FOF245" s="44"/>
      <c r="FOG245" s="44"/>
      <c r="FOH245" s="44"/>
      <c r="FOI245" s="44"/>
      <c r="FOJ245" s="44"/>
      <c r="FOK245" s="44"/>
      <c r="FOL245" s="44"/>
      <c r="FOM245" s="44"/>
      <c r="FON245" s="44"/>
      <c r="FOO245" s="44"/>
      <c r="FOP245" s="44"/>
      <c r="FOQ245" s="44"/>
      <c r="FOR245" s="44"/>
      <c r="FOS245" s="44"/>
      <c r="FOT245" s="44"/>
      <c r="FOU245" s="44"/>
      <c r="FOV245" s="44"/>
      <c r="FOW245" s="44"/>
      <c r="FOX245" s="44"/>
      <c r="FOY245" s="44"/>
      <c r="FOZ245" s="44"/>
      <c r="FPA245" s="44"/>
      <c r="FPB245" s="44"/>
      <c r="FPC245" s="44"/>
      <c r="FPD245" s="44"/>
      <c r="FPE245" s="44"/>
      <c r="FPF245" s="44"/>
      <c r="FPG245" s="44"/>
      <c r="FPH245" s="44"/>
      <c r="FPI245" s="44"/>
      <c r="FPJ245" s="44"/>
      <c r="FPK245" s="44"/>
      <c r="FPL245" s="44"/>
      <c r="FPM245" s="44"/>
      <c r="FPN245" s="44"/>
      <c r="FPO245" s="44"/>
      <c r="FPP245" s="44"/>
      <c r="FPQ245" s="44"/>
      <c r="FPR245" s="44"/>
      <c r="FPS245" s="44"/>
      <c r="FPT245" s="44"/>
      <c r="FPU245" s="44"/>
      <c r="FPV245" s="44"/>
      <c r="FPW245" s="44"/>
      <c r="FPX245" s="44"/>
      <c r="FPY245" s="44"/>
      <c r="FPZ245" s="44"/>
      <c r="FQA245" s="44"/>
      <c r="FQB245" s="44"/>
      <c r="FQC245" s="44"/>
      <c r="FQD245" s="44"/>
      <c r="FQE245" s="44"/>
      <c r="FQF245" s="44"/>
      <c r="FQG245" s="44"/>
      <c r="FQH245" s="44"/>
      <c r="FQI245" s="44"/>
      <c r="FQJ245" s="44"/>
      <c r="FQK245" s="44"/>
      <c r="FQL245" s="44"/>
      <c r="FQM245" s="44"/>
      <c r="FQN245" s="44"/>
      <c r="FQO245" s="44"/>
      <c r="FQP245" s="44"/>
      <c r="FQQ245" s="44"/>
      <c r="FQR245" s="44"/>
      <c r="FQS245" s="44"/>
      <c r="FQT245" s="44"/>
      <c r="FQU245" s="44"/>
      <c r="FQV245" s="44"/>
      <c r="FQW245" s="44"/>
      <c r="FQX245" s="44"/>
      <c r="FQY245" s="44"/>
      <c r="FQZ245" s="44"/>
      <c r="FRA245" s="44"/>
      <c r="FRB245" s="44"/>
      <c r="FRC245" s="44"/>
      <c r="FRD245" s="44"/>
      <c r="FRE245" s="44"/>
      <c r="FRF245" s="44"/>
      <c r="FRG245" s="44"/>
      <c r="FRH245" s="44"/>
      <c r="FRI245" s="44"/>
      <c r="FRJ245" s="44"/>
      <c r="FRK245" s="44"/>
      <c r="FRL245" s="44"/>
      <c r="FRM245" s="44"/>
      <c r="FRN245" s="44"/>
      <c r="FRO245" s="44"/>
      <c r="FRP245" s="44"/>
      <c r="FRQ245" s="44"/>
      <c r="FRR245" s="44"/>
      <c r="FRS245" s="44"/>
      <c r="FRT245" s="44"/>
      <c r="FRU245" s="44"/>
      <c r="FRV245" s="44"/>
      <c r="FRW245" s="44"/>
      <c r="FRX245" s="44"/>
      <c r="FRY245" s="44"/>
      <c r="FRZ245" s="44"/>
      <c r="FSA245" s="44"/>
      <c r="FSB245" s="44"/>
      <c r="FSC245" s="44"/>
      <c r="FSD245" s="44"/>
      <c r="FSE245" s="44"/>
      <c r="FSF245" s="44"/>
      <c r="FSG245" s="44"/>
      <c r="FSH245" s="44"/>
      <c r="FSI245" s="44"/>
      <c r="FSJ245" s="44"/>
      <c r="FSK245" s="44"/>
      <c r="FSL245" s="44"/>
      <c r="FSM245" s="44"/>
      <c r="FSN245" s="44"/>
      <c r="FSO245" s="44"/>
      <c r="FSP245" s="44"/>
      <c r="FSQ245" s="44"/>
      <c r="FSR245" s="44"/>
      <c r="FSS245" s="44"/>
      <c r="FST245" s="44"/>
      <c r="FSU245" s="44"/>
      <c r="FSV245" s="44"/>
      <c r="FSW245" s="44"/>
      <c r="FSX245" s="44"/>
      <c r="FSY245" s="44"/>
      <c r="FSZ245" s="44"/>
      <c r="FTA245" s="44"/>
      <c r="FTB245" s="44"/>
      <c r="FTC245" s="44"/>
      <c r="FTD245" s="44"/>
      <c r="FTE245" s="44"/>
      <c r="FTF245" s="44"/>
      <c r="FTG245" s="44"/>
      <c r="FTH245" s="44"/>
      <c r="FTI245" s="44"/>
      <c r="FTJ245" s="44"/>
      <c r="FTK245" s="44"/>
      <c r="FTL245" s="44"/>
      <c r="FTM245" s="44"/>
      <c r="FTN245" s="44"/>
      <c r="FTO245" s="44"/>
      <c r="FTP245" s="44"/>
      <c r="FTQ245" s="44"/>
      <c r="FTR245" s="44"/>
      <c r="FTS245" s="44"/>
      <c r="FTT245" s="44"/>
      <c r="FTU245" s="44"/>
      <c r="FTV245" s="44"/>
      <c r="FTW245" s="44"/>
      <c r="FTX245" s="44"/>
      <c r="FTY245" s="44"/>
      <c r="FTZ245" s="44"/>
      <c r="FUA245" s="44"/>
      <c r="FUB245" s="44"/>
      <c r="FUC245" s="44"/>
      <c r="FUD245" s="44"/>
      <c r="FUE245" s="44"/>
      <c r="FUF245" s="44"/>
      <c r="FUG245" s="44"/>
      <c r="FUH245" s="44"/>
      <c r="FUI245" s="44"/>
      <c r="FUJ245" s="44"/>
      <c r="FUK245" s="44"/>
      <c r="FUL245" s="44"/>
      <c r="FUM245" s="44"/>
      <c r="FUN245" s="44"/>
      <c r="FUO245" s="44"/>
      <c r="FUP245" s="44"/>
      <c r="FUQ245" s="44"/>
      <c r="FUR245" s="44"/>
      <c r="FUS245" s="44"/>
      <c r="FUT245" s="44"/>
      <c r="FUU245" s="44"/>
      <c r="FUV245" s="44"/>
      <c r="FUW245" s="44"/>
      <c r="FUX245" s="44"/>
      <c r="FUY245" s="44"/>
      <c r="FUZ245" s="44"/>
      <c r="FVA245" s="44"/>
      <c r="FVB245" s="44"/>
      <c r="FVC245" s="44"/>
      <c r="FVD245" s="44"/>
      <c r="FVE245" s="44"/>
      <c r="FVF245" s="44"/>
      <c r="FVG245" s="44"/>
      <c r="FVH245" s="44"/>
      <c r="FVI245" s="44"/>
      <c r="FVJ245" s="44"/>
      <c r="FVK245" s="44"/>
      <c r="FVL245" s="44"/>
      <c r="FVM245" s="44"/>
      <c r="FVN245" s="44"/>
      <c r="FVO245" s="44"/>
      <c r="FVP245" s="44"/>
      <c r="FVQ245" s="44"/>
      <c r="FVR245" s="44"/>
      <c r="FVS245" s="44"/>
      <c r="FVT245" s="44"/>
      <c r="FVU245" s="44"/>
      <c r="FVV245" s="44"/>
      <c r="FVW245" s="44"/>
      <c r="FVX245" s="44"/>
      <c r="FVY245" s="44"/>
      <c r="FVZ245" s="44"/>
      <c r="FWA245" s="44"/>
      <c r="FWB245" s="44"/>
      <c r="FWC245" s="44"/>
      <c r="FWD245" s="44"/>
      <c r="FWE245" s="44"/>
      <c r="FWF245" s="44"/>
      <c r="FWG245" s="44"/>
      <c r="FWH245" s="44"/>
      <c r="FWI245" s="44"/>
      <c r="FWJ245" s="44"/>
      <c r="FWK245" s="44"/>
      <c r="FWL245" s="44"/>
      <c r="FWM245" s="44"/>
      <c r="FWN245" s="44"/>
      <c r="FWO245" s="44"/>
      <c r="FWP245" s="44"/>
      <c r="FWQ245" s="44"/>
      <c r="FWR245" s="44"/>
      <c r="FWS245" s="44"/>
      <c r="FWT245" s="44"/>
      <c r="FWU245" s="44"/>
      <c r="FWV245" s="44"/>
      <c r="FWW245" s="44"/>
      <c r="FWX245" s="44"/>
      <c r="FWY245" s="44"/>
      <c r="FWZ245" s="44"/>
      <c r="FXA245" s="44"/>
      <c r="FXB245" s="44"/>
      <c r="FXC245" s="44"/>
      <c r="FXD245" s="44"/>
      <c r="FXE245" s="44"/>
      <c r="FXF245" s="44"/>
      <c r="FXG245" s="44"/>
      <c r="FXH245" s="44"/>
      <c r="FXI245" s="44"/>
      <c r="FXJ245" s="44"/>
      <c r="FXK245" s="44"/>
      <c r="FXL245" s="44"/>
      <c r="FXM245" s="44"/>
      <c r="FXN245" s="44"/>
      <c r="FXO245" s="44"/>
      <c r="FXP245" s="44"/>
      <c r="FXQ245" s="44"/>
      <c r="FXR245" s="44"/>
      <c r="FXS245" s="44"/>
      <c r="FXT245" s="44"/>
      <c r="FXU245" s="44"/>
      <c r="FXV245" s="44"/>
      <c r="FXW245" s="44"/>
      <c r="FXX245" s="44"/>
      <c r="FXY245" s="44"/>
      <c r="FXZ245" s="44"/>
      <c r="FYA245" s="44"/>
      <c r="FYB245" s="44"/>
      <c r="FYC245" s="44"/>
      <c r="FYD245" s="44"/>
      <c r="FYE245" s="44"/>
      <c r="FYF245" s="44"/>
      <c r="FYG245" s="44"/>
      <c r="FYH245" s="44"/>
      <c r="FYI245" s="44"/>
      <c r="FYJ245" s="44"/>
      <c r="FYK245" s="44"/>
      <c r="FYL245" s="44"/>
      <c r="FYM245" s="44"/>
      <c r="FYN245" s="44"/>
      <c r="FYO245" s="44"/>
      <c r="FYP245" s="44"/>
      <c r="FYQ245" s="44"/>
      <c r="FYR245" s="44"/>
      <c r="FYS245" s="44"/>
      <c r="FYT245" s="44"/>
      <c r="FYU245" s="44"/>
      <c r="FYV245" s="44"/>
      <c r="FYW245" s="44"/>
      <c r="FYX245" s="44"/>
      <c r="FYY245" s="44"/>
      <c r="FYZ245" s="44"/>
      <c r="FZA245" s="44"/>
      <c r="FZB245" s="44"/>
      <c r="FZC245" s="44"/>
      <c r="FZD245" s="44"/>
      <c r="FZE245" s="44"/>
      <c r="FZF245" s="44"/>
      <c r="FZG245" s="44"/>
      <c r="FZH245" s="44"/>
      <c r="FZI245" s="44"/>
      <c r="FZJ245" s="44"/>
      <c r="FZK245" s="44"/>
      <c r="FZL245" s="44"/>
      <c r="FZM245" s="44"/>
      <c r="FZN245" s="44"/>
      <c r="FZO245" s="44"/>
      <c r="FZP245" s="44"/>
      <c r="FZQ245" s="44"/>
      <c r="FZR245" s="44"/>
      <c r="FZS245" s="44"/>
      <c r="FZT245" s="44"/>
      <c r="FZU245" s="44"/>
      <c r="FZV245" s="44"/>
      <c r="FZW245" s="44"/>
      <c r="FZX245" s="44"/>
      <c r="FZY245" s="44"/>
      <c r="FZZ245" s="44"/>
      <c r="GAA245" s="44"/>
      <c r="GAB245" s="44"/>
      <c r="GAC245" s="44"/>
      <c r="GAD245" s="44"/>
      <c r="GAE245" s="44"/>
      <c r="GAF245" s="44"/>
      <c r="GAG245" s="44"/>
      <c r="GAH245" s="44"/>
      <c r="GAI245" s="44"/>
      <c r="GAJ245" s="44"/>
      <c r="GAK245" s="44"/>
      <c r="GAL245" s="44"/>
      <c r="GAM245" s="44"/>
      <c r="GAN245" s="44"/>
      <c r="GAO245" s="44"/>
      <c r="GAP245" s="44"/>
      <c r="GAQ245" s="44"/>
      <c r="GAR245" s="44"/>
      <c r="GAS245" s="44"/>
      <c r="GAT245" s="44"/>
      <c r="GAU245" s="44"/>
      <c r="GAV245" s="44"/>
      <c r="GAW245" s="44"/>
      <c r="GAX245" s="44"/>
      <c r="GAY245" s="44"/>
      <c r="GAZ245" s="44"/>
      <c r="GBA245" s="44"/>
      <c r="GBB245" s="44"/>
      <c r="GBC245" s="44"/>
      <c r="GBD245" s="44"/>
      <c r="GBE245" s="44"/>
      <c r="GBF245" s="44"/>
      <c r="GBG245" s="44"/>
      <c r="GBH245" s="44"/>
      <c r="GBI245" s="44"/>
      <c r="GBJ245" s="44"/>
      <c r="GBK245" s="44"/>
      <c r="GBL245" s="44"/>
      <c r="GBM245" s="44"/>
      <c r="GBN245" s="44"/>
      <c r="GBO245" s="44"/>
      <c r="GBP245" s="44"/>
      <c r="GBQ245" s="44"/>
      <c r="GBR245" s="44"/>
      <c r="GBS245" s="44"/>
      <c r="GBT245" s="44"/>
      <c r="GBU245" s="44"/>
      <c r="GBV245" s="44"/>
      <c r="GBW245" s="44"/>
      <c r="GBX245" s="44"/>
      <c r="GBY245" s="44"/>
      <c r="GBZ245" s="44"/>
      <c r="GCA245" s="44"/>
      <c r="GCB245" s="44"/>
      <c r="GCC245" s="44"/>
      <c r="GCD245" s="44"/>
      <c r="GCE245" s="44"/>
      <c r="GCF245" s="44"/>
      <c r="GCG245" s="44"/>
      <c r="GCH245" s="44"/>
      <c r="GCI245" s="44"/>
      <c r="GCJ245" s="44"/>
      <c r="GCK245" s="44"/>
      <c r="GCL245" s="44"/>
      <c r="GCM245" s="44"/>
      <c r="GCN245" s="44"/>
      <c r="GCO245" s="44"/>
      <c r="GCP245" s="44"/>
      <c r="GCQ245" s="44"/>
      <c r="GCR245" s="44"/>
      <c r="GCS245" s="44"/>
      <c r="GCT245" s="44"/>
      <c r="GCU245" s="44"/>
      <c r="GCV245" s="44"/>
      <c r="GCW245" s="44"/>
      <c r="GCX245" s="44"/>
      <c r="GCY245" s="44"/>
      <c r="GCZ245" s="44"/>
      <c r="GDA245" s="44"/>
      <c r="GDB245" s="44"/>
      <c r="GDC245" s="44"/>
      <c r="GDD245" s="44"/>
      <c r="GDE245" s="44"/>
      <c r="GDF245" s="44"/>
      <c r="GDG245" s="44"/>
      <c r="GDH245" s="44"/>
      <c r="GDI245" s="44"/>
      <c r="GDJ245" s="44"/>
      <c r="GDK245" s="44"/>
      <c r="GDL245" s="44"/>
      <c r="GDM245" s="44"/>
      <c r="GDN245" s="44"/>
      <c r="GDO245" s="44"/>
      <c r="GDP245" s="44"/>
      <c r="GDQ245" s="44"/>
      <c r="GDR245" s="44"/>
      <c r="GDS245" s="44"/>
      <c r="GDT245" s="44"/>
      <c r="GDU245" s="44"/>
      <c r="GDV245" s="44"/>
      <c r="GDW245" s="44"/>
      <c r="GDX245" s="44"/>
      <c r="GDY245" s="44"/>
      <c r="GDZ245" s="44"/>
      <c r="GEA245" s="44"/>
      <c r="GEB245" s="44"/>
      <c r="GEC245" s="44"/>
      <c r="GED245" s="44"/>
      <c r="GEE245" s="44"/>
      <c r="GEF245" s="44"/>
      <c r="GEG245" s="44"/>
      <c r="GEH245" s="44"/>
      <c r="GEI245" s="44"/>
      <c r="GEJ245" s="44"/>
      <c r="GEK245" s="44"/>
      <c r="GEL245" s="44"/>
      <c r="GEM245" s="44"/>
      <c r="GEN245" s="44"/>
      <c r="GEO245" s="44"/>
      <c r="GEP245" s="44"/>
      <c r="GEQ245" s="44"/>
      <c r="GER245" s="44"/>
      <c r="GES245" s="44"/>
      <c r="GET245" s="44"/>
      <c r="GEU245" s="44"/>
      <c r="GEV245" s="44"/>
      <c r="GEW245" s="44"/>
      <c r="GEX245" s="44"/>
      <c r="GEY245" s="44"/>
      <c r="GEZ245" s="44"/>
      <c r="GFA245" s="44"/>
      <c r="GFB245" s="44"/>
      <c r="GFC245" s="44"/>
      <c r="GFD245" s="44"/>
      <c r="GFE245" s="44"/>
      <c r="GFF245" s="44"/>
      <c r="GFG245" s="44"/>
      <c r="GFH245" s="44"/>
      <c r="GFI245" s="44"/>
      <c r="GFJ245" s="44"/>
      <c r="GFK245" s="44"/>
      <c r="GFL245" s="44"/>
      <c r="GFM245" s="44"/>
      <c r="GFN245" s="44"/>
      <c r="GFO245" s="44"/>
      <c r="GFP245" s="44"/>
      <c r="GFQ245" s="44"/>
      <c r="GFR245" s="44"/>
      <c r="GFS245" s="44"/>
      <c r="GFT245" s="44"/>
      <c r="GFU245" s="44"/>
      <c r="GFV245" s="44"/>
      <c r="GFW245" s="44"/>
      <c r="GFX245" s="44"/>
      <c r="GFY245" s="44"/>
      <c r="GFZ245" s="44"/>
      <c r="GGA245" s="44"/>
      <c r="GGB245" s="44"/>
      <c r="GGC245" s="44"/>
      <c r="GGD245" s="44"/>
      <c r="GGE245" s="44"/>
      <c r="GGF245" s="44"/>
      <c r="GGG245" s="44"/>
      <c r="GGH245" s="44"/>
      <c r="GGI245" s="44"/>
      <c r="GGJ245" s="44"/>
      <c r="GGK245" s="44"/>
      <c r="GGL245" s="44"/>
      <c r="GGM245" s="44"/>
      <c r="GGN245" s="44"/>
      <c r="GGO245" s="44"/>
      <c r="GGP245" s="44"/>
      <c r="GGQ245" s="44"/>
      <c r="GGR245" s="44"/>
      <c r="GGS245" s="44"/>
      <c r="GGT245" s="44"/>
      <c r="GGU245" s="44"/>
      <c r="GGV245" s="44"/>
      <c r="GGW245" s="44"/>
      <c r="GGX245" s="44"/>
      <c r="GGY245" s="44"/>
      <c r="GGZ245" s="44"/>
      <c r="GHA245" s="44"/>
      <c r="GHB245" s="44"/>
      <c r="GHC245" s="44"/>
      <c r="GHD245" s="44"/>
      <c r="GHE245" s="44"/>
      <c r="GHF245" s="44"/>
      <c r="GHG245" s="44"/>
      <c r="GHH245" s="44"/>
      <c r="GHI245" s="44"/>
      <c r="GHJ245" s="44"/>
      <c r="GHK245" s="44"/>
      <c r="GHL245" s="44"/>
      <c r="GHM245" s="44"/>
      <c r="GHN245" s="44"/>
      <c r="GHO245" s="44"/>
      <c r="GHP245" s="44"/>
      <c r="GHQ245" s="44"/>
      <c r="GHR245" s="44"/>
      <c r="GHS245" s="44"/>
      <c r="GHT245" s="44"/>
      <c r="GHU245" s="44"/>
      <c r="GHV245" s="44"/>
      <c r="GHW245" s="44"/>
      <c r="GHX245" s="44"/>
      <c r="GHY245" s="44"/>
      <c r="GHZ245" s="44"/>
      <c r="GIA245" s="44"/>
      <c r="GIB245" s="44"/>
      <c r="GIC245" s="44"/>
      <c r="GID245" s="44"/>
      <c r="GIE245" s="44"/>
      <c r="GIF245" s="44"/>
      <c r="GIG245" s="44"/>
      <c r="GIH245" s="44"/>
      <c r="GII245" s="44"/>
      <c r="GIJ245" s="44"/>
      <c r="GIK245" s="44"/>
      <c r="GIL245" s="44"/>
      <c r="GIM245" s="44"/>
      <c r="GIN245" s="44"/>
      <c r="GIO245" s="44"/>
      <c r="GIP245" s="44"/>
      <c r="GIQ245" s="44"/>
      <c r="GIR245" s="44"/>
      <c r="GIS245" s="44"/>
      <c r="GIT245" s="44"/>
      <c r="GIU245" s="44"/>
      <c r="GIV245" s="44"/>
      <c r="GIW245" s="44"/>
      <c r="GIX245" s="44"/>
      <c r="GIY245" s="44"/>
      <c r="GIZ245" s="44"/>
      <c r="GJA245" s="44"/>
      <c r="GJB245" s="44"/>
      <c r="GJC245" s="44"/>
      <c r="GJD245" s="44"/>
      <c r="GJE245" s="44"/>
      <c r="GJF245" s="44"/>
      <c r="GJG245" s="44"/>
      <c r="GJH245" s="44"/>
      <c r="GJI245" s="44"/>
      <c r="GJJ245" s="44"/>
      <c r="GJK245" s="44"/>
      <c r="GJL245" s="44"/>
      <c r="GJM245" s="44"/>
      <c r="GJN245" s="44"/>
      <c r="GJO245" s="44"/>
      <c r="GJP245" s="44"/>
      <c r="GJQ245" s="44"/>
      <c r="GJR245" s="44"/>
      <c r="GJS245" s="44"/>
      <c r="GJT245" s="44"/>
      <c r="GJU245" s="44"/>
      <c r="GJV245" s="44"/>
      <c r="GJW245" s="44"/>
      <c r="GJX245" s="44"/>
      <c r="GJY245" s="44"/>
      <c r="GJZ245" s="44"/>
      <c r="GKA245" s="44"/>
      <c r="GKB245" s="44"/>
      <c r="GKC245" s="44"/>
      <c r="GKD245" s="44"/>
      <c r="GKE245" s="44"/>
      <c r="GKF245" s="44"/>
      <c r="GKG245" s="44"/>
      <c r="GKH245" s="44"/>
      <c r="GKI245" s="44"/>
      <c r="GKJ245" s="44"/>
      <c r="GKK245" s="44"/>
      <c r="GKL245" s="44"/>
      <c r="GKM245" s="44"/>
      <c r="GKN245" s="44"/>
      <c r="GKO245" s="44"/>
      <c r="GKP245" s="44"/>
      <c r="GKQ245" s="44"/>
      <c r="GKR245" s="44"/>
      <c r="GKS245" s="44"/>
      <c r="GKT245" s="44"/>
      <c r="GKU245" s="44"/>
      <c r="GKV245" s="44"/>
      <c r="GKW245" s="44"/>
      <c r="GKX245" s="44"/>
      <c r="GKY245" s="44"/>
      <c r="GKZ245" s="44"/>
      <c r="GLA245" s="44"/>
      <c r="GLB245" s="44"/>
      <c r="GLC245" s="44"/>
      <c r="GLD245" s="44"/>
      <c r="GLE245" s="44"/>
      <c r="GLF245" s="44"/>
      <c r="GLG245" s="44"/>
      <c r="GLH245" s="44"/>
      <c r="GLI245" s="44"/>
      <c r="GLJ245" s="44"/>
      <c r="GLK245" s="44"/>
      <c r="GLL245" s="44"/>
      <c r="GLM245" s="44"/>
      <c r="GLN245" s="44"/>
      <c r="GLO245" s="44"/>
      <c r="GLP245" s="44"/>
      <c r="GLQ245" s="44"/>
      <c r="GLR245" s="44"/>
      <c r="GLS245" s="44"/>
      <c r="GLT245" s="44"/>
      <c r="GLU245" s="44"/>
      <c r="GLV245" s="44"/>
      <c r="GLW245" s="44"/>
      <c r="GLX245" s="44"/>
      <c r="GLY245" s="44"/>
      <c r="GLZ245" s="44"/>
      <c r="GMA245" s="44"/>
      <c r="GMB245" s="44"/>
      <c r="GMC245" s="44"/>
      <c r="GMD245" s="44"/>
      <c r="GME245" s="44"/>
      <c r="GMF245" s="44"/>
      <c r="GMG245" s="44"/>
      <c r="GMH245" s="44"/>
      <c r="GMI245" s="44"/>
      <c r="GMJ245" s="44"/>
      <c r="GMK245" s="44"/>
      <c r="GML245" s="44"/>
      <c r="GMM245" s="44"/>
      <c r="GMN245" s="44"/>
      <c r="GMO245" s="44"/>
      <c r="GMP245" s="44"/>
      <c r="GMQ245" s="44"/>
      <c r="GMR245" s="44"/>
      <c r="GMS245" s="44"/>
      <c r="GMT245" s="44"/>
      <c r="GMU245" s="44"/>
      <c r="GMV245" s="44"/>
      <c r="GMW245" s="44"/>
      <c r="GMX245" s="44"/>
      <c r="GMY245" s="44"/>
      <c r="GMZ245" s="44"/>
      <c r="GNA245" s="44"/>
      <c r="GNB245" s="44"/>
      <c r="GNC245" s="44"/>
      <c r="GND245" s="44"/>
      <c r="GNE245" s="44"/>
      <c r="GNF245" s="44"/>
      <c r="GNG245" s="44"/>
      <c r="GNH245" s="44"/>
      <c r="GNI245" s="44"/>
      <c r="GNJ245" s="44"/>
      <c r="GNK245" s="44"/>
      <c r="GNL245" s="44"/>
      <c r="GNM245" s="44"/>
      <c r="GNN245" s="44"/>
      <c r="GNO245" s="44"/>
      <c r="GNP245" s="44"/>
      <c r="GNQ245" s="44"/>
      <c r="GNR245" s="44"/>
      <c r="GNS245" s="44"/>
      <c r="GNT245" s="44"/>
      <c r="GNU245" s="44"/>
      <c r="GNV245" s="44"/>
      <c r="GNW245" s="44"/>
      <c r="GNX245" s="44"/>
      <c r="GNY245" s="44"/>
      <c r="GNZ245" s="44"/>
      <c r="GOA245" s="44"/>
      <c r="GOB245" s="44"/>
      <c r="GOC245" s="44"/>
      <c r="GOD245" s="44"/>
      <c r="GOE245" s="44"/>
      <c r="GOF245" s="44"/>
      <c r="GOG245" s="44"/>
      <c r="GOH245" s="44"/>
      <c r="GOI245" s="44"/>
      <c r="GOJ245" s="44"/>
      <c r="GOK245" s="44"/>
      <c r="GOL245" s="44"/>
      <c r="GOM245" s="44"/>
      <c r="GON245" s="44"/>
      <c r="GOO245" s="44"/>
      <c r="GOP245" s="44"/>
      <c r="GOQ245" s="44"/>
      <c r="GOR245" s="44"/>
      <c r="GOS245" s="44"/>
      <c r="GOT245" s="44"/>
      <c r="GOU245" s="44"/>
      <c r="GOV245" s="44"/>
      <c r="GOW245" s="44"/>
      <c r="GOX245" s="44"/>
      <c r="GOY245" s="44"/>
      <c r="GOZ245" s="44"/>
      <c r="GPA245" s="44"/>
      <c r="GPB245" s="44"/>
      <c r="GPC245" s="44"/>
      <c r="GPD245" s="44"/>
      <c r="GPE245" s="44"/>
      <c r="GPF245" s="44"/>
      <c r="GPG245" s="44"/>
      <c r="GPH245" s="44"/>
      <c r="GPI245" s="44"/>
      <c r="GPJ245" s="44"/>
      <c r="GPK245" s="44"/>
      <c r="GPL245" s="44"/>
      <c r="GPM245" s="44"/>
      <c r="GPN245" s="44"/>
      <c r="GPO245" s="44"/>
      <c r="GPP245" s="44"/>
      <c r="GPQ245" s="44"/>
      <c r="GPR245" s="44"/>
      <c r="GPS245" s="44"/>
      <c r="GPT245" s="44"/>
      <c r="GPU245" s="44"/>
      <c r="GPV245" s="44"/>
      <c r="GPW245" s="44"/>
      <c r="GPX245" s="44"/>
      <c r="GPY245" s="44"/>
      <c r="GPZ245" s="44"/>
      <c r="GQA245" s="44"/>
      <c r="GQB245" s="44"/>
      <c r="GQC245" s="44"/>
      <c r="GQD245" s="44"/>
      <c r="GQE245" s="44"/>
      <c r="GQF245" s="44"/>
      <c r="GQG245" s="44"/>
      <c r="GQH245" s="44"/>
      <c r="GQI245" s="44"/>
      <c r="GQJ245" s="44"/>
      <c r="GQK245" s="44"/>
      <c r="GQL245" s="44"/>
      <c r="GQM245" s="44"/>
      <c r="GQN245" s="44"/>
      <c r="GQO245" s="44"/>
      <c r="GQP245" s="44"/>
      <c r="GQQ245" s="44"/>
      <c r="GQR245" s="44"/>
      <c r="GQS245" s="44"/>
      <c r="GQT245" s="44"/>
      <c r="GQU245" s="44"/>
      <c r="GQV245" s="44"/>
      <c r="GQW245" s="44"/>
      <c r="GQX245" s="44"/>
      <c r="GQY245" s="44"/>
      <c r="GQZ245" s="44"/>
      <c r="GRA245" s="44"/>
      <c r="GRB245" s="44"/>
      <c r="GRC245" s="44"/>
      <c r="GRD245" s="44"/>
      <c r="GRE245" s="44"/>
      <c r="GRF245" s="44"/>
      <c r="GRG245" s="44"/>
      <c r="GRH245" s="44"/>
      <c r="GRI245" s="44"/>
      <c r="GRJ245" s="44"/>
      <c r="GRK245" s="44"/>
      <c r="GRL245" s="44"/>
      <c r="GRM245" s="44"/>
      <c r="GRN245" s="44"/>
      <c r="GRO245" s="44"/>
      <c r="GRP245" s="44"/>
      <c r="GRQ245" s="44"/>
      <c r="GRR245" s="44"/>
      <c r="GRS245" s="44"/>
      <c r="GRT245" s="44"/>
      <c r="GRU245" s="44"/>
      <c r="GRV245" s="44"/>
      <c r="GRW245" s="44"/>
      <c r="GRX245" s="44"/>
      <c r="GRY245" s="44"/>
      <c r="GRZ245" s="44"/>
      <c r="GSA245" s="44"/>
      <c r="GSB245" s="44"/>
      <c r="GSC245" s="44"/>
      <c r="GSD245" s="44"/>
      <c r="GSE245" s="44"/>
      <c r="GSF245" s="44"/>
      <c r="GSG245" s="44"/>
      <c r="GSH245" s="44"/>
      <c r="GSI245" s="44"/>
      <c r="GSJ245" s="44"/>
      <c r="GSK245" s="44"/>
      <c r="GSL245" s="44"/>
      <c r="GSM245" s="44"/>
      <c r="GSN245" s="44"/>
      <c r="GSO245" s="44"/>
      <c r="GSP245" s="44"/>
      <c r="GSQ245" s="44"/>
      <c r="GSR245" s="44"/>
      <c r="GSS245" s="44"/>
      <c r="GST245" s="44"/>
      <c r="GSU245" s="44"/>
      <c r="GSV245" s="44"/>
      <c r="GSW245" s="44"/>
      <c r="GSX245" s="44"/>
      <c r="GSY245" s="44"/>
      <c r="GSZ245" s="44"/>
      <c r="GTA245" s="44"/>
      <c r="GTB245" s="44"/>
      <c r="GTC245" s="44"/>
      <c r="GTD245" s="44"/>
      <c r="GTE245" s="44"/>
      <c r="GTF245" s="44"/>
      <c r="GTG245" s="44"/>
      <c r="GTH245" s="44"/>
      <c r="GTI245" s="44"/>
      <c r="GTJ245" s="44"/>
      <c r="GTK245" s="44"/>
      <c r="GTL245" s="44"/>
      <c r="GTM245" s="44"/>
      <c r="GTN245" s="44"/>
      <c r="GTO245" s="44"/>
      <c r="GTP245" s="44"/>
      <c r="GTQ245" s="44"/>
      <c r="GTR245" s="44"/>
      <c r="GTS245" s="44"/>
      <c r="GTT245" s="44"/>
      <c r="GTU245" s="44"/>
      <c r="GTV245" s="44"/>
      <c r="GTW245" s="44"/>
      <c r="GTX245" s="44"/>
      <c r="GTY245" s="44"/>
      <c r="GTZ245" s="44"/>
      <c r="GUA245" s="44"/>
      <c r="GUB245" s="44"/>
      <c r="GUC245" s="44"/>
      <c r="GUD245" s="44"/>
      <c r="GUE245" s="44"/>
      <c r="GUF245" s="44"/>
      <c r="GUG245" s="44"/>
      <c r="GUH245" s="44"/>
      <c r="GUI245" s="44"/>
      <c r="GUJ245" s="44"/>
      <c r="GUK245" s="44"/>
      <c r="GUL245" s="44"/>
      <c r="GUM245" s="44"/>
      <c r="GUN245" s="44"/>
      <c r="GUO245" s="44"/>
      <c r="GUP245" s="44"/>
      <c r="GUQ245" s="44"/>
      <c r="GUR245" s="44"/>
      <c r="GUS245" s="44"/>
      <c r="GUT245" s="44"/>
      <c r="GUU245" s="44"/>
      <c r="GUV245" s="44"/>
      <c r="GUW245" s="44"/>
      <c r="GUX245" s="44"/>
      <c r="GUY245" s="44"/>
      <c r="GUZ245" s="44"/>
      <c r="GVA245" s="44"/>
      <c r="GVB245" s="44"/>
      <c r="GVC245" s="44"/>
      <c r="GVD245" s="44"/>
      <c r="GVE245" s="44"/>
      <c r="GVF245" s="44"/>
      <c r="GVG245" s="44"/>
      <c r="GVH245" s="44"/>
      <c r="GVI245" s="44"/>
      <c r="GVJ245" s="44"/>
      <c r="GVK245" s="44"/>
      <c r="GVL245" s="44"/>
      <c r="GVM245" s="44"/>
      <c r="GVN245" s="44"/>
      <c r="GVO245" s="44"/>
      <c r="GVP245" s="44"/>
      <c r="GVQ245" s="44"/>
      <c r="GVR245" s="44"/>
      <c r="GVS245" s="44"/>
      <c r="GVT245" s="44"/>
      <c r="GVU245" s="44"/>
      <c r="GVV245" s="44"/>
      <c r="GVW245" s="44"/>
      <c r="GVX245" s="44"/>
      <c r="GVY245" s="44"/>
      <c r="GVZ245" s="44"/>
      <c r="GWA245" s="44"/>
      <c r="GWB245" s="44"/>
      <c r="GWC245" s="44"/>
      <c r="GWD245" s="44"/>
      <c r="GWE245" s="44"/>
      <c r="GWF245" s="44"/>
      <c r="GWG245" s="44"/>
      <c r="GWH245" s="44"/>
      <c r="GWI245" s="44"/>
      <c r="GWJ245" s="44"/>
      <c r="GWK245" s="44"/>
      <c r="GWL245" s="44"/>
      <c r="GWM245" s="44"/>
      <c r="GWN245" s="44"/>
      <c r="GWO245" s="44"/>
      <c r="GWP245" s="44"/>
      <c r="GWQ245" s="44"/>
      <c r="GWR245" s="44"/>
      <c r="GWS245" s="44"/>
      <c r="GWT245" s="44"/>
      <c r="GWU245" s="44"/>
      <c r="GWV245" s="44"/>
      <c r="GWW245" s="44"/>
      <c r="GWX245" s="44"/>
      <c r="GWY245" s="44"/>
      <c r="GWZ245" s="44"/>
      <c r="GXA245" s="44"/>
      <c r="GXB245" s="44"/>
      <c r="GXC245" s="44"/>
      <c r="GXD245" s="44"/>
      <c r="GXE245" s="44"/>
      <c r="GXF245" s="44"/>
      <c r="GXG245" s="44"/>
      <c r="GXH245" s="44"/>
      <c r="GXI245" s="44"/>
      <c r="GXJ245" s="44"/>
      <c r="GXK245" s="44"/>
      <c r="GXL245" s="44"/>
      <c r="GXM245" s="44"/>
      <c r="GXN245" s="44"/>
      <c r="GXO245" s="44"/>
      <c r="GXP245" s="44"/>
      <c r="GXQ245" s="44"/>
      <c r="GXR245" s="44"/>
      <c r="GXS245" s="44"/>
      <c r="GXT245" s="44"/>
      <c r="GXU245" s="44"/>
      <c r="GXV245" s="44"/>
      <c r="GXW245" s="44"/>
      <c r="GXX245" s="44"/>
      <c r="GXY245" s="44"/>
      <c r="GXZ245" s="44"/>
      <c r="GYA245" s="44"/>
      <c r="GYB245" s="44"/>
      <c r="GYC245" s="44"/>
      <c r="GYD245" s="44"/>
      <c r="GYE245" s="44"/>
      <c r="GYF245" s="44"/>
      <c r="GYG245" s="44"/>
      <c r="GYH245" s="44"/>
      <c r="GYI245" s="44"/>
      <c r="GYJ245" s="44"/>
      <c r="GYK245" s="44"/>
      <c r="GYL245" s="44"/>
      <c r="GYM245" s="44"/>
      <c r="GYN245" s="44"/>
      <c r="GYO245" s="44"/>
      <c r="GYP245" s="44"/>
      <c r="GYQ245" s="44"/>
      <c r="GYR245" s="44"/>
      <c r="GYS245" s="44"/>
      <c r="GYT245" s="44"/>
      <c r="GYU245" s="44"/>
      <c r="GYV245" s="44"/>
      <c r="GYW245" s="44"/>
      <c r="GYX245" s="44"/>
      <c r="GYY245" s="44"/>
      <c r="GYZ245" s="44"/>
      <c r="GZA245" s="44"/>
      <c r="GZB245" s="44"/>
      <c r="GZC245" s="44"/>
      <c r="GZD245" s="44"/>
      <c r="GZE245" s="44"/>
      <c r="GZF245" s="44"/>
      <c r="GZG245" s="44"/>
      <c r="GZH245" s="44"/>
      <c r="GZI245" s="44"/>
      <c r="GZJ245" s="44"/>
      <c r="GZK245" s="44"/>
      <c r="GZL245" s="44"/>
      <c r="GZM245" s="44"/>
      <c r="GZN245" s="44"/>
      <c r="GZO245" s="44"/>
      <c r="GZP245" s="44"/>
      <c r="GZQ245" s="44"/>
      <c r="GZR245" s="44"/>
      <c r="GZS245" s="44"/>
      <c r="GZT245" s="44"/>
      <c r="GZU245" s="44"/>
      <c r="GZV245" s="44"/>
      <c r="GZW245" s="44"/>
      <c r="GZX245" s="44"/>
      <c r="GZY245" s="44"/>
      <c r="GZZ245" s="44"/>
      <c r="HAA245" s="44"/>
      <c r="HAB245" s="44"/>
      <c r="HAC245" s="44"/>
      <c r="HAD245" s="44"/>
      <c r="HAE245" s="44"/>
      <c r="HAF245" s="44"/>
      <c r="HAG245" s="44"/>
      <c r="HAH245" s="44"/>
      <c r="HAI245" s="44"/>
      <c r="HAJ245" s="44"/>
      <c r="HAK245" s="44"/>
      <c r="HAL245" s="44"/>
      <c r="HAM245" s="44"/>
      <c r="HAN245" s="44"/>
      <c r="HAO245" s="44"/>
      <c r="HAP245" s="44"/>
      <c r="HAQ245" s="44"/>
      <c r="HAR245" s="44"/>
      <c r="HAS245" s="44"/>
      <c r="HAT245" s="44"/>
      <c r="HAU245" s="44"/>
      <c r="HAV245" s="44"/>
      <c r="HAW245" s="44"/>
      <c r="HAX245" s="44"/>
      <c r="HAY245" s="44"/>
      <c r="HAZ245" s="44"/>
      <c r="HBA245" s="44"/>
      <c r="HBB245" s="44"/>
      <c r="HBC245" s="44"/>
      <c r="HBD245" s="44"/>
      <c r="HBE245" s="44"/>
      <c r="HBF245" s="44"/>
      <c r="HBG245" s="44"/>
      <c r="HBH245" s="44"/>
      <c r="HBI245" s="44"/>
      <c r="HBJ245" s="44"/>
      <c r="HBK245" s="44"/>
      <c r="HBL245" s="44"/>
      <c r="HBM245" s="44"/>
      <c r="HBN245" s="44"/>
      <c r="HBO245" s="44"/>
      <c r="HBP245" s="44"/>
      <c r="HBQ245" s="44"/>
      <c r="HBR245" s="44"/>
      <c r="HBS245" s="44"/>
      <c r="HBT245" s="44"/>
      <c r="HBU245" s="44"/>
      <c r="HBV245" s="44"/>
      <c r="HBW245" s="44"/>
      <c r="HBX245" s="44"/>
      <c r="HBY245" s="44"/>
      <c r="HBZ245" s="44"/>
      <c r="HCA245" s="44"/>
      <c r="HCB245" s="44"/>
      <c r="HCC245" s="44"/>
      <c r="HCD245" s="44"/>
      <c r="HCE245" s="44"/>
      <c r="HCF245" s="44"/>
      <c r="HCG245" s="44"/>
      <c r="HCH245" s="44"/>
      <c r="HCI245" s="44"/>
      <c r="HCJ245" s="44"/>
      <c r="HCK245" s="44"/>
      <c r="HCL245" s="44"/>
      <c r="HCM245" s="44"/>
      <c r="HCN245" s="44"/>
      <c r="HCO245" s="44"/>
      <c r="HCP245" s="44"/>
      <c r="HCQ245" s="44"/>
      <c r="HCR245" s="44"/>
      <c r="HCS245" s="44"/>
      <c r="HCT245" s="44"/>
      <c r="HCU245" s="44"/>
      <c r="HCV245" s="44"/>
      <c r="HCW245" s="44"/>
      <c r="HCX245" s="44"/>
      <c r="HCY245" s="44"/>
      <c r="HCZ245" s="44"/>
      <c r="HDA245" s="44"/>
      <c r="HDB245" s="44"/>
      <c r="HDC245" s="44"/>
      <c r="HDD245" s="44"/>
      <c r="HDE245" s="44"/>
      <c r="HDF245" s="44"/>
      <c r="HDG245" s="44"/>
      <c r="HDH245" s="44"/>
      <c r="HDI245" s="44"/>
      <c r="HDJ245" s="44"/>
      <c r="HDK245" s="44"/>
      <c r="HDL245" s="44"/>
      <c r="HDM245" s="44"/>
      <c r="HDN245" s="44"/>
      <c r="HDO245" s="44"/>
      <c r="HDP245" s="44"/>
      <c r="HDQ245" s="44"/>
      <c r="HDR245" s="44"/>
      <c r="HDS245" s="44"/>
      <c r="HDT245" s="44"/>
      <c r="HDU245" s="44"/>
      <c r="HDV245" s="44"/>
      <c r="HDW245" s="44"/>
      <c r="HDX245" s="44"/>
      <c r="HDY245" s="44"/>
      <c r="HDZ245" s="44"/>
      <c r="HEA245" s="44"/>
      <c r="HEB245" s="44"/>
      <c r="HEC245" s="44"/>
      <c r="HED245" s="44"/>
      <c r="HEE245" s="44"/>
      <c r="HEF245" s="44"/>
      <c r="HEG245" s="44"/>
      <c r="HEH245" s="44"/>
      <c r="HEI245" s="44"/>
      <c r="HEJ245" s="44"/>
      <c r="HEK245" s="44"/>
      <c r="HEL245" s="44"/>
      <c r="HEM245" s="44"/>
      <c r="HEN245" s="44"/>
      <c r="HEO245" s="44"/>
      <c r="HEP245" s="44"/>
      <c r="HEQ245" s="44"/>
      <c r="HER245" s="44"/>
      <c r="HES245" s="44"/>
      <c r="HET245" s="44"/>
      <c r="HEU245" s="44"/>
      <c r="HEV245" s="44"/>
      <c r="HEW245" s="44"/>
      <c r="HEX245" s="44"/>
      <c r="HEY245" s="44"/>
      <c r="HEZ245" s="44"/>
      <c r="HFA245" s="44"/>
      <c r="HFB245" s="44"/>
      <c r="HFC245" s="44"/>
      <c r="HFD245" s="44"/>
      <c r="HFE245" s="44"/>
      <c r="HFF245" s="44"/>
      <c r="HFG245" s="44"/>
      <c r="HFH245" s="44"/>
      <c r="HFI245" s="44"/>
      <c r="HFJ245" s="44"/>
      <c r="HFK245" s="44"/>
      <c r="HFL245" s="44"/>
      <c r="HFM245" s="44"/>
      <c r="HFN245" s="44"/>
      <c r="HFO245" s="44"/>
      <c r="HFP245" s="44"/>
      <c r="HFQ245" s="44"/>
      <c r="HFR245" s="44"/>
      <c r="HFS245" s="44"/>
      <c r="HFT245" s="44"/>
      <c r="HFU245" s="44"/>
      <c r="HFV245" s="44"/>
      <c r="HFW245" s="44"/>
      <c r="HFX245" s="44"/>
      <c r="HFY245" s="44"/>
      <c r="HFZ245" s="44"/>
      <c r="HGA245" s="44"/>
      <c r="HGB245" s="44"/>
      <c r="HGC245" s="44"/>
      <c r="HGD245" s="44"/>
      <c r="HGE245" s="44"/>
      <c r="HGF245" s="44"/>
      <c r="HGG245" s="44"/>
      <c r="HGH245" s="44"/>
      <c r="HGI245" s="44"/>
      <c r="HGJ245" s="44"/>
      <c r="HGK245" s="44"/>
      <c r="HGL245" s="44"/>
      <c r="HGM245" s="44"/>
      <c r="HGN245" s="44"/>
      <c r="HGO245" s="44"/>
      <c r="HGP245" s="44"/>
      <c r="HGQ245" s="44"/>
      <c r="HGR245" s="44"/>
      <c r="HGS245" s="44"/>
      <c r="HGT245" s="44"/>
      <c r="HGU245" s="44"/>
      <c r="HGV245" s="44"/>
      <c r="HGW245" s="44"/>
      <c r="HGX245" s="44"/>
      <c r="HGY245" s="44"/>
      <c r="HGZ245" s="44"/>
      <c r="HHA245" s="44"/>
      <c r="HHB245" s="44"/>
      <c r="HHC245" s="44"/>
      <c r="HHD245" s="44"/>
      <c r="HHE245" s="44"/>
      <c r="HHF245" s="44"/>
      <c r="HHG245" s="44"/>
      <c r="HHH245" s="44"/>
      <c r="HHI245" s="44"/>
      <c r="HHJ245" s="44"/>
      <c r="HHK245" s="44"/>
      <c r="HHL245" s="44"/>
      <c r="HHM245" s="44"/>
      <c r="HHN245" s="44"/>
      <c r="HHO245" s="44"/>
      <c r="HHP245" s="44"/>
      <c r="HHQ245" s="44"/>
      <c r="HHR245" s="44"/>
      <c r="HHS245" s="44"/>
      <c r="HHT245" s="44"/>
      <c r="HHU245" s="44"/>
      <c r="HHV245" s="44"/>
      <c r="HHW245" s="44"/>
      <c r="HHX245" s="44"/>
      <c r="HHY245" s="44"/>
      <c r="HHZ245" s="44"/>
      <c r="HIA245" s="44"/>
      <c r="HIB245" s="44"/>
      <c r="HIC245" s="44"/>
      <c r="HID245" s="44"/>
      <c r="HIE245" s="44"/>
      <c r="HIF245" s="44"/>
      <c r="HIG245" s="44"/>
      <c r="HIH245" s="44"/>
      <c r="HII245" s="44"/>
      <c r="HIJ245" s="44"/>
      <c r="HIK245" s="44"/>
      <c r="HIL245" s="44"/>
      <c r="HIM245" s="44"/>
      <c r="HIN245" s="44"/>
      <c r="HIO245" s="44"/>
      <c r="HIP245" s="44"/>
      <c r="HIQ245" s="44"/>
      <c r="HIR245" s="44"/>
      <c r="HIS245" s="44"/>
      <c r="HIT245" s="44"/>
      <c r="HIU245" s="44"/>
      <c r="HIV245" s="44"/>
      <c r="HIW245" s="44"/>
      <c r="HIX245" s="44"/>
      <c r="HIY245" s="44"/>
      <c r="HIZ245" s="44"/>
      <c r="HJA245" s="44"/>
      <c r="HJB245" s="44"/>
      <c r="HJC245" s="44"/>
      <c r="HJD245" s="44"/>
      <c r="HJE245" s="44"/>
      <c r="HJF245" s="44"/>
      <c r="HJG245" s="44"/>
      <c r="HJH245" s="44"/>
      <c r="HJI245" s="44"/>
      <c r="HJJ245" s="44"/>
      <c r="HJK245" s="44"/>
      <c r="HJL245" s="44"/>
      <c r="HJM245" s="44"/>
      <c r="HJN245" s="44"/>
      <c r="HJO245" s="44"/>
      <c r="HJP245" s="44"/>
      <c r="HJQ245" s="44"/>
      <c r="HJR245" s="44"/>
      <c r="HJS245" s="44"/>
      <c r="HJT245" s="44"/>
      <c r="HJU245" s="44"/>
      <c r="HJV245" s="44"/>
      <c r="HJW245" s="44"/>
      <c r="HJX245" s="44"/>
      <c r="HJY245" s="44"/>
      <c r="HJZ245" s="44"/>
      <c r="HKA245" s="44"/>
      <c r="HKB245" s="44"/>
      <c r="HKC245" s="44"/>
      <c r="HKD245" s="44"/>
      <c r="HKE245" s="44"/>
      <c r="HKF245" s="44"/>
      <c r="HKG245" s="44"/>
      <c r="HKH245" s="44"/>
      <c r="HKI245" s="44"/>
      <c r="HKJ245" s="44"/>
      <c r="HKK245" s="44"/>
      <c r="HKL245" s="44"/>
      <c r="HKM245" s="44"/>
      <c r="HKN245" s="44"/>
      <c r="HKO245" s="44"/>
      <c r="HKP245" s="44"/>
      <c r="HKQ245" s="44"/>
      <c r="HKR245" s="44"/>
      <c r="HKS245" s="44"/>
      <c r="HKT245" s="44"/>
      <c r="HKU245" s="44"/>
      <c r="HKV245" s="44"/>
      <c r="HKW245" s="44"/>
      <c r="HKX245" s="44"/>
      <c r="HKY245" s="44"/>
      <c r="HKZ245" s="44"/>
      <c r="HLA245" s="44"/>
      <c r="HLB245" s="44"/>
      <c r="HLC245" s="44"/>
      <c r="HLD245" s="44"/>
      <c r="HLE245" s="44"/>
      <c r="HLF245" s="44"/>
      <c r="HLG245" s="44"/>
      <c r="HLH245" s="44"/>
      <c r="HLI245" s="44"/>
      <c r="HLJ245" s="44"/>
      <c r="HLK245" s="44"/>
      <c r="HLL245" s="44"/>
      <c r="HLM245" s="44"/>
      <c r="HLN245" s="44"/>
      <c r="HLO245" s="44"/>
      <c r="HLP245" s="44"/>
      <c r="HLQ245" s="44"/>
      <c r="HLR245" s="44"/>
      <c r="HLS245" s="44"/>
      <c r="HLT245" s="44"/>
      <c r="HLU245" s="44"/>
      <c r="HLV245" s="44"/>
      <c r="HLW245" s="44"/>
      <c r="HLX245" s="44"/>
      <c r="HLY245" s="44"/>
      <c r="HLZ245" s="44"/>
      <c r="HMA245" s="44"/>
      <c r="HMB245" s="44"/>
      <c r="HMC245" s="44"/>
      <c r="HMD245" s="44"/>
      <c r="HME245" s="44"/>
      <c r="HMF245" s="44"/>
      <c r="HMG245" s="44"/>
      <c r="HMH245" s="44"/>
      <c r="HMI245" s="44"/>
      <c r="HMJ245" s="44"/>
      <c r="HMK245" s="44"/>
      <c r="HML245" s="44"/>
      <c r="HMM245" s="44"/>
      <c r="HMN245" s="44"/>
      <c r="HMO245" s="44"/>
      <c r="HMP245" s="44"/>
      <c r="HMQ245" s="44"/>
      <c r="HMR245" s="44"/>
      <c r="HMS245" s="44"/>
      <c r="HMT245" s="44"/>
      <c r="HMU245" s="44"/>
      <c r="HMV245" s="44"/>
      <c r="HMW245" s="44"/>
      <c r="HMX245" s="44"/>
      <c r="HMY245" s="44"/>
      <c r="HMZ245" s="44"/>
      <c r="HNA245" s="44"/>
      <c r="HNB245" s="44"/>
      <c r="HNC245" s="44"/>
      <c r="HND245" s="44"/>
      <c r="HNE245" s="44"/>
      <c r="HNF245" s="44"/>
      <c r="HNG245" s="44"/>
      <c r="HNH245" s="44"/>
      <c r="HNI245" s="44"/>
      <c r="HNJ245" s="44"/>
      <c r="HNK245" s="44"/>
      <c r="HNL245" s="44"/>
      <c r="HNM245" s="44"/>
      <c r="HNN245" s="44"/>
      <c r="HNO245" s="44"/>
      <c r="HNP245" s="44"/>
      <c r="HNQ245" s="44"/>
      <c r="HNR245" s="44"/>
      <c r="HNS245" s="44"/>
      <c r="HNT245" s="44"/>
      <c r="HNU245" s="44"/>
      <c r="HNV245" s="44"/>
      <c r="HNW245" s="44"/>
      <c r="HNX245" s="44"/>
      <c r="HNY245" s="44"/>
      <c r="HNZ245" s="44"/>
      <c r="HOA245" s="44"/>
      <c r="HOB245" s="44"/>
      <c r="HOC245" s="44"/>
      <c r="HOD245" s="44"/>
      <c r="HOE245" s="44"/>
      <c r="HOF245" s="44"/>
      <c r="HOG245" s="44"/>
      <c r="HOH245" s="44"/>
      <c r="HOI245" s="44"/>
      <c r="HOJ245" s="44"/>
      <c r="HOK245" s="44"/>
      <c r="HOL245" s="44"/>
      <c r="HOM245" s="44"/>
      <c r="HON245" s="44"/>
      <c r="HOO245" s="44"/>
      <c r="HOP245" s="44"/>
      <c r="HOQ245" s="44"/>
      <c r="HOR245" s="44"/>
      <c r="HOS245" s="44"/>
      <c r="HOT245" s="44"/>
      <c r="HOU245" s="44"/>
      <c r="HOV245" s="44"/>
      <c r="HOW245" s="44"/>
      <c r="HOX245" s="44"/>
      <c r="HOY245" s="44"/>
      <c r="HOZ245" s="44"/>
      <c r="HPA245" s="44"/>
      <c r="HPB245" s="44"/>
      <c r="HPC245" s="44"/>
      <c r="HPD245" s="44"/>
      <c r="HPE245" s="44"/>
      <c r="HPF245" s="44"/>
      <c r="HPG245" s="44"/>
      <c r="HPH245" s="44"/>
      <c r="HPI245" s="44"/>
      <c r="HPJ245" s="44"/>
      <c r="HPK245" s="44"/>
      <c r="HPL245" s="44"/>
      <c r="HPM245" s="44"/>
      <c r="HPN245" s="44"/>
      <c r="HPO245" s="44"/>
      <c r="HPP245" s="44"/>
      <c r="HPQ245" s="44"/>
      <c r="HPR245" s="44"/>
      <c r="HPS245" s="44"/>
      <c r="HPT245" s="44"/>
      <c r="HPU245" s="44"/>
      <c r="HPV245" s="44"/>
      <c r="HPW245" s="44"/>
      <c r="HPX245" s="44"/>
      <c r="HPY245" s="44"/>
      <c r="HPZ245" s="44"/>
      <c r="HQA245" s="44"/>
      <c r="HQB245" s="44"/>
      <c r="HQC245" s="44"/>
      <c r="HQD245" s="44"/>
      <c r="HQE245" s="44"/>
      <c r="HQF245" s="44"/>
      <c r="HQG245" s="44"/>
      <c r="HQH245" s="44"/>
      <c r="HQI245" s="44"/>
      <c r="HQJ245" s="44"/>
      <c r="HQK245" s="44"/>
      <c r="HQL245" s="44"/>
      <c r="HQM245" s="44"/>
      <c r="HQN245" s="44"/>
      <c r="HQO245" s="44"/>
      <c r="HQP245" s="44"/>
      <c r="HQQ245" s="44"/>
      <c r="HQR245" s="44"/>
      <c r="HQS245" s="44"/>
      <c r="HQT245" s="44"/>
      <c r="HQU245" s="44"/>
      <c r="HQV245" s="44"/>
      <c r="HQW245" s="44"/>
      <c r="HQX245" s="44"/>
      <c r="HQY245" s="44"/>
      <c r="HQZ245" s="44"/>
      <c r="HRA245" s="44"/>
      <c r="HRB245" s="44"/>
      <c r="HRC245" s="44"/>
      <c r="HRD245" s="44"/>
      <c r="HRE245" s="44"/>
      <c r="HRF245" s="44"/>
      <c r="HRG245" s="44"/>
      <c r="HRH245" s="44"/>
      <c r="HRI245" s="44"/>
      <c r="HRJ245" s="44"/>
      <c r="HRK245" s="44"/>
      <c r="HRL245" s="44"/>
      <c r="HRM245" s="44"/>
      <c r="HRN245" s="44"/>
      <c r="HRO245" s="44"/>
      <c r="HRP245" s="44"/>
      <c r="HRQ245" s="44"/>
      <c r="HRR245" s="44"/>
      <c r="HRS245" s="44"/>
      <c r="HRT245" s="44"/>
      <c r="HRU245" s="44"/>
      <c r="HRV245" s="44"/>
      <c r="HRW245" s="44"/>
      <c r="HRX245" s="44"/>
      <c r="HRY245" s="44"/>
      <c r="HRZ245" s="44"/>
      <c r="HSA245" s="44"/>
      <c r="HSB245" s="44"/>
      <c r="HSC245" s="44"/>
      <c r="HSD245" s="44"/>
      <c r="HSE245" s="44"/>
      <c r="HSF245" s="44"/>
      <c r="HSG245" s="44"/>
      <c r="HSH245" s="44"/>
      <c r="HSI245" s="44"/>
      <c r="HSJ245" s="44"/>
      <c r="HSK245" s="44"/>
      <c r="HSL245" s="44"/>
      <c r="HSM245" s="44"/>
      <c r="HSN245" s="44"/>
      <c r="HSO245" s="44"/>
      <c r="HSP245" s="44"/>
      <c r="HSQ245" s="44"/>
      <c r="HSR245" s="44"/>
      <c r="HSS245" s="44"/>
      <c r="HST245" s="44"/>
      <c r="HSU245" s="44"/>
      <c r="HSV245" s="44"/>
      <c r="HSW245" s="44"/>
      <c r="HSX245" s="44"/>
      <c r="HSY245" s="44"/>
      <c r="HSZ245" s="44"/>
      <c r="HTA245" s="44"/>
      <c r="HTB245" s="44"/>
      <c r="HTC245" s="44"/>
      <c r="HTD245" s="44"/>
      <c r="HTE245" s="44"/>
      <c r="HTF245" s="44"/>
      <c r="HTG245" s="44"/>
      <c r="HTH245" s="44"/>
      <c r="HTI245" s="44"/>
      <c r="HTJ245" s="44"/>
      <c r="HTK245" s="44"/>
      <c r="HTL245" s="44"/>
      <c r="HTM245" s="44"/>
      <c r="HTN245" s="44"/>
      <c r="HTO245" s="44"/>
      <c r="HTP245" s="44"/>
      <c r="HTQ245" s="44"/>
      <c r="HTR245" s="44"/>
      <c r="HTS245" s="44"/>
      <c r="HTT245" s="44"/>
      <c r="HTU245" s="44"/>
      <c r="HTV245" s="44"/>
      <c r="HTW245" s="44"/>
      <c r="HTX245" s="44"/>
      <c r="HTY245" s="44"/>
      <c r="HTZ245" s="44"/>
      <c r="HUA245" s="44"/>
      <c r="HUB245" s="44"/>
      <c r="HUC245" s="44"/>
      <c r="HUD245" s="44"/>
      <c r="HUE245" s="44"/>
      <c r="HUF245" s="44"/>
      <c r="HUG245" s="44"/>
      <c r="HUH245" s="44"/>
      <c r="HUI245" s="44"/>
      <c r="HUJ245" s="44"/>
      <c r="HUK245" s="44"/>
      <c r="HUL245" s="44"/>
      <c r="HUM245" s="44"/>
      <c r="HUN245" s="44"/>
      <c r="HUO245" s="44"/>
      <c r="HUP245" s="44"/>
      <c r="HUQ245" s="44"/>
      <c r="HUR245" s="44"/>
      <c r="HUS245" s="44"/>
      <c r="HUT245" s="44"/>
      <c r="HUU245" s="44"/>
      <c r="HUV245" s="44"/>
      <c r="HUW245" s="44"/>
      <c r="HUX245" s="44"/>
      <c r="HUY245" s="44"/>
      <c r="HUZ245" s="44"/>
      <c r="HVA245" s="44"/>
      <c r="HVB245" s="44"/>
      <c r="HVC245" s="44"/>
      <c r="HVD245" s="44"/>
      <c r="HVE245" s="44"/>
      <c r="HVF245" s="44"/>
      <c r="HVG245" s="44"/>
      <c r="HVH245" s="44"/>
      <c r="HVI245" s="44"/>
      <c r="HVJ245" s="44"/>
      <c r="HVK245" s="44"/>
      <c r="HVL245" s="44"/>
      <c r="HVM245" s="44"/>
      <c r="HVN245" s="44"/>
      <c r="HVO245" s="44"/>
      <c r="HVP245" s="44"/>
      <c r="HVQ245" s="44"/>
      <c r="HVR245" s="44"/>
      <c r="HVS245" s="44"/>
      <c r="HVT245" s="44"/>
      <c r="HVU245" s="44"/>
      <c r="HVV245" s="44"/>
      <c r="HVW245" s="44"/>
      <c r="HVX245" s="44"/>
      <c r="HVY245" s="44"/>
      <c r="HVZ245" s="44"/>
      <c r="HWA245" s="44"/>
      <c r="HWB245" s="44"/>
      <c r="HWC245" s="44"/>
      <c r="HWD245" s="44"/>
      <c r="HWE245" s="44"/>
      <c r="HWF245" s="44"/>
      <c r="HWG245" s="44"/>
      <c r="HWH245" s="44"/>
      <c r="HWI245" s="44"/>
      <c r="HWJ245" s="44"/>
      <c r="HWK245" s="44"/>
      <c r="HWL245" s="44"/>
      <c r="HWM245" s="44"/>
      <c r="HWN245" s="44"/>
      <c r="HWO245" s="44"/>
      <c r="HWP245" s="44"/>
      <c r="HWQ245" s="44"/>
      <c r="HWR245" s="44"/>
      <c r="HWS245" s="44"/>
      <c r="HWT245" s="44"/>
      <c r="HWU245" s="44"/>
      <c r="HWV245" s="44"/>
      <c r="HWW245" s="44"/>
      <c r="HWX245" s="44"/>
      <c r="HWY245" s="44"/>
      <c r="HWZ245" s="44"/>
      <c r="HXA245" s="44"/>
      <c r="HXB245" s="44"/>
      <c r="HXC245" s="44"/>
      <c r="HXD245" s="44"/>
      <c r="HXE245" s="44"/>
      <c r="HXF245" s="44"/>
      <c r="HXG245" s="44"/>
      <c r="HXH245" s="44"/>
      <c r="HXI245" s="44"/>
      <c r="HXJ245" s="44"/>
      <c r="HXK245" s="44"/>
      <c r="HXL245" s="44"/>
      <c r="HXM245" s="44"/>
      <c r="HXN245" s="44"/>
      <c r="HXO245" s="44"/>
      <c r="HXP245" s="44"/>
      <c r="HXQ245" s="44"/>
      <c r="HXR245" s="44"/>
      <c r="HXS245" s="44"/>
      <c r="HXT245" s="44"/>
      <c r="HXU245" s="44"/>
      <c r="HXV245" s="44"/>
      <c r="HXW245" s="44"/>
      <c r="HXX245" s="44"/>
      <c r="HXY245" s="44"/>
      <c r="HXZ245" s="44"/>
      <c r="HYA245" s="44"/>
      <c r="HYB245" s="44"/>
      <c r="HYC245" s="44"/>
      <c r="HYD245" s="44"/>
      <c r="HYE245" s="44"/>
      <c r="HYF245" s="44"/>
      <c r="HYG245" s="44"/>
      <c r="HYH245" s="44"/>
      <c r="HYI245" s="44"/>
      <c r="HYJ245" s="44"/>
      <c r="HYK245" s="44"/>
      <c r="HYL245" s="44"/>
      <c r="HYM245" s="44"/>
      <c r="HYN245" s="44"/>
      <c r="HYO245" s="44"/>
      <c r="HYP245" s="44"/>
      <c r="HYQ245" s="44"/>
      <c r="HYR245" s="44"/>
      <c r="HYS245" s="44"/>
      <c r="HYT245" s="44"/>
      <c r="HYU245" s="44"/>
      <c r="HYV245" s="44"/>
      <c r="HYW245" s="44"/>
      <c r="HYX245" s="44"/>
      <c r="HYY245" s="44"/>
      <c r="HYZ245" s="44"/>
      <c r="HZA245" s="44"/>
      <c r="HZB245" s="44"/>
      <c r="HZC245" s="44"/>
      <c r="HZD245" s="44"/>
      <c r="HZE245" s="44"/>
      <c r="HZF245" s="44"/>
      <c r="HZG245" s="44"/>
      <c r="HZH245" s="44"/>
      <c r="HZI245" s="44"/>
      <c r="HZJ245" s="44"/>
      <c r="HZK245" s="44"/>
      <c r="HZL245" s="44"/>
      <c r="HZM245" s="44"/>
      <c r="HZN245" s="44"/>
      <c r="HZO245" s="44"/>
      <c r="HZP245" s="44"/>
      <c r="HZQ245" s="44"/>
      <c r="HZR245" s="44"/>
      <c r="HZS245" s="44"/>
      <c r="HZT245" s="44"/>
      <c r="HZU245" s="44"/>
      <c r="HZV245" s="44"/>
      <c r="HZW245" s="44"/>
      <c r="HZX245" s="44"/>
      <c r="HZY245" s="44"/>
      <c r="HZZ245" s="44"/>
      <c r="IAA245" s="44"/>
      <c r="IAB245" s="44"/>
      <c r="IAC245" s="44"/>
      <c r="IAD245" s="44"/>
      <c r="IAE245" s="44"/>
      <c r="IAF245" s="44"/>
      <c r="IAG245" s="44"/>
      <c r="IAH245" s="44"/>
      <c r="IAI245" s="44"/>
      <c r="IAJ245" s="44"/>
      <c r="IAK245" s="44"/>
      <c r="IAL245" s="44"/>
      <c r="IAM245" s="44"/>
      <c r="IAN245" s="44"/>
      <c r="IAO245" s="44"/>
      <c r="IAP245" s="44"/>
      <c r="IAQ245" s="44"/>
      <c r="IAR245" s="44"/>
      <c r="IAS245" s="44"/>
      <c r="IAT245" s="44"/>
      <c r="IAU245" s="44"/>
      <c r="IAV245" s="44"/>
      <c r="IAW245" s="44"/>
      <c r="IAX245" s="44"/>
      <c r="IAY245" s="44"/>
      <c r="IAZ245" s="44"/>
      <c r="IBA245" s="44"/>
      <c r="IBB245" s="44"/>
      <c r="IBC245" s="44"/>
      <c r="IBD245" s="44"/>
      <c r="IBE245" s="44"/>
      <c r="IBF245" s="44"/>
      <c r="IBG245" s="44"/>
      <c r="IBH245" s="44"/>
      <c r="IBI245" s="44"/>
      <c r="IBJ245" s="44"/>
      <c r="IBK245" s="44"/>
      <c r="IBL245" s="44"/>
      <c r="IBM245" s="44"/>
      <c r="IBN245" s="44"/>
      <c r="IBO245" s="44"/>
      <c r="IBP245" s="44"/>
      <c r="IBQ245" s="44"/>
      <c r="IBR245" s="44"/>
      <c r="IBS245" s="44"/>
      <c r="IBT245" s="44"/>
      <c r="IBU245" s="44"/>
      <c r="IBV245" s="44"/>
      <c r="IBW245" s="44"/>
      <c r="IBX245" s="44"/>
      <c r="IBY245" s="44"/>
      <c r="IBZ245" s="44"/>
      <c r="ICA245" s="44"/>
      <c r="ICB245" s="44"/>
      <c r="ICC245" s="44"/>
      <c r="ICD245" s="44"/>
      <c r="ICE245" s="44"/>
      <c r="ICF245" s="44"/>
      <c r="ICG245" s="44"/>
      <c r="ICH245" s="44"/>
      <c r="ICI245" s="44"/>
      <c r="ICJ245" s="44"/>
      <c r="ICK245" s="44"/>
      <c r="ICL245" s="44"/>
      <c r="ICM245" s="44"/>
      <c r="ICN245" s="44"/>
      <c r="ICO245" s="44"/>
      <c r="ICP245" s="44"/>
      <c r="ICQ245" s="44"/>
      <c r="ICR245" s="44"/>
      <c r="ICS245" s="44"/>
      <c r="ICT245" s="44"/>
      <c r="ICU245" s="44"/>
      <c r="ICV245" s="44"/>
      <c r="ICW245" s="44"/>
      <c r="ICX245" s="44"/>
      <c r="ICY245" s="44"/>
      <c r="ICZ245" s="44"/>
      <c r="IDA245" s="44"/>
      <c r="IDB245" s="44"/>
      <c r="IDC245" s="44"/>
      <c r="IDD245" s="44"/>
      <c r="IDE245" s="44"/>
      <c r="IDF245" s="44"/>
      <c r="IDG245" s="44"/>
      <c r="IDH245" s="44"/>
      <c r="IDI245" s="44"/>
      <c r="IDJ245" s="44"/>
      <c r="IDK245" s="44"/>
      <c r="IDL245" s="44"/>
      <c r="IDM245" s="44"/>
      <c r="IDN245" s="44"/>
      <c r="IDO245" s="44"/>
      <c r="IDP245" s="44"/>
      <c r="IDQ245" s="44"/>
      <c r="IDR245" s="44"/>
      <c r="IDS245" s="44"/>
      <c r="IDT245" s="44"/>
      <c r="IDU245" s="44"/>
      <c r="IDV245" s="44"/>
      <c r="IDW245" s="44"/>
      <c r="IDX245" s="44"/>
      <c r="IDY245" s="44"/>
      <c r="IDZ245" s="44"/>
      <c r="IEA245" s="44"/>
      <c r="IEB245" s="44"/>
      <c r="IEC245" s="44"/>
      <c r="IED245" s="44"/>
      <c r="IEE245" s="44"/>
      <c r="IEF245" s="44"/>
      <c r="IEG245" s="44"/>
      <c r="IEH245" s="44"/>
      <c r="IEI245" s="44"/>
      <c r="IEJ245" s="44"/>
      <c r="IEK245" s="44"/>
      <c r="IEL245" s="44"/>
      <c r="IEM245" s="44"/>
      <c r="IEN245" s="44"/>
      <c r="IEO245" s="44"/>
      <c r="IEP245" s="44"/>
      <c r="IEQ245" s="44"/>
      <c r="IER245" s="44"/>
      <c r="IES245" s="44"/>
      <c r="IET245" s="44"/>
      <c r="IEU245" s="44"/>
      <c r="IEV245" s="44"/>
      <c r="IEW245" s="44"/>
      <c r="IEX245" s="44"/>
      <c r="IEY245" s="44"/>
      <c r="IEZ245" s="44"/>
      <c r="IFA245" s="44"/>
      <c r="IFB245" s="44"/>
      <c r="IFC245" s="44"/>
      <c r="IFD245" s="44"/>
      <c r="IFE245" s="44"/>
      <c r="IFF245" s="44"/>
      <c r="IFG245" s="44"/>
      <c r="IFH245" s="44"/>
      <c r="IFI245" s="44"/>
      <c r="IFJ245" s="44"/>
      <c r="IFK245" s="44"/>
      <c r="IFL245" s="44"/>
      <c r="IFM245" s="44"/>
      <c r="IFN245" s="44"/>
      <c r="IFO245" s="44"/>
      <c r="IFP245" s="44"/>
      <c r="IFQ245" s="44"/>
      <c r="IFR245" s="44"/>
      <c r="IFS245" s="44"/>
      <c r="IFT245" s="44"/>
      <c r="IFU245" s="44"/>
      <c r="IFV245" s="44"/>
      <c r="IFW245" s="44"/>
      <c r="IFX245" s="44"/>
      <c r="IFY245" s="44"/>
      <c r="IFZ245" s="44"/>
      <c r="IGA245" s="44"/>
      <c r="IGB245" s="44"/>
      <c r="IGC245" s="44"/>
      <c r="IGD245" s="44"/>
      <c r="IGE245" s="44"/>
      <c r="IGF245" s="44"/>
      <c r="IGG245" s="44"/>
      <c r="IGH245" s="44"/>
      <c r="IGI245" s="44"/>
      <c r="IGJ245" s="44"/>
      <c r="IGK245" s="44"/>
      <c r="IGL245" s="44"/>
      <c r="IGM245" s="44"/>
      <c r="IGN245" s="44"/>
      <c r="IGO245" s="44"/>
      <c r="IGP245" s="44"/>
      <c r="IGQ245" s="44"/>
      <c r="IGR245" s="44"/>
      <c r="IGS245" s="44"/>
      <c r="IGT245" s="44"/>
      <c r="IGU245" s="44"/>
      <c r="IGV245" s="44"/>
      <c r="IGW245" s="44"/>
      <c r="IGX245" s="44"/>
      <c r="IGY245" s="44"/>
      <c r="IGZ245" s="44"/>
      <c r="IHA245" s="44"/>
      <c r="IHB245" s="44"/>
      <c r="IHC245" s="44"/>
      <c r="IHD245" s="44"/>
      <c r="IHE245" s="44"/>
      <c r="IHF245" s="44"/>
      <c r="IHG245" s="44"/>
      <c r="IHH245" s="44"/>
      <c r="IHI245" s="44"/>
      <c r="IHJ245" s="44"/>
      <c r="IHK245" s="44"/>
      <c r="IHL245" s="44"/>
      <c r="IHM245" s="44"/>
      <c r="IHN245" s="44"/>
      <c r="IHO245" s="44"/>
      <c r="IHP245" s="44"/>
      <c r="IHQ245" s="44"/>
      <c r="IHR245" s="44"/>
      <c r="IHS245" s="44"/>
      <c r="IHT245" s="44"/>
      <c r="IHU245" s="44"/>
      <c r="IHV245" s="44"/>
      <c r="IHW245" s="44"/>
      <c r="IHX245" s="44"/>
      <c r="IHY245" s="44"/>
      <c r="IHZ245" s="44"/>
      <c r="IIA245" s="44"/>
      <c r="IIB245" s="44"/>
      <c r="IIC245" s="44"/>
      <c r="IID245" s="44"/>
      <c r="IIE245" s="44"/>
      <c r="IIF245" s="44"/>
      <c r="IIG245" s="44"/>
      <c r="IIH245" s="44"/>
      <c r="III245" s="44"/>
      <c r="IIJ245" s="44"/>
      <c r="IIK245" s="44"/>
      <c r="IIL245" s="44"/>
      <c r="IIM245" s="44"/>
      <c r="IIN245" s="44"/>
      <c r="IIO245" s="44"/>
      <c r="IIP245" s="44"/>
      <c r="IIQ245" s="44"/>
      <c r="IIR245" s="44"/>
      <c r="IIS245" s="44"/>
      <c r="IIT245" s="44"/>
      <c r="IIU245" s="44"/>
      <c r="IIV245" s="44"/>
      <c r="IIW245" s="44"/>
      <c r="IIX245" s="44"/>
      <c r="IIY245" s="44"/>
      <c r="IIZ245" s="44"/>
      <c r="IJA245" s="44"/>
      <c r="IJB245" s="44"/>
      <c r="IJC245" s="44"/>
      <c r="IJD245" s="44"/>
      <c r="IJE245" s="44"/>
      <c r="IJF245" s="44"/>
      <c r="IJG245" s="44"/>
      <c r="IJH245" s="44"/>
      <c r="IJI245" s="44"/>
      <c r="IJJ245" s="44"/>
      <c r="IJK245" s="44"/>
      <c r="IJL245" s="44"/>
      <c r="IJM245" s="44"/>
      <c r="IJN245" s="44"/>
      <c r="IJO245" s="44"/>
      <c r="IJP245" s="44"/>
      <c r="IJQ245" s="44"/>
      <c r="IJR245" s="44"/>
      <c r="IJS245" s="44"/>
      <c r="IJT245" s="44"/>
      <c r="IJU245" s="44"/>
      <c r="IJV245" s="44"/>
      <c r="IJW245" s="44"/>
      <c r="IJX245" s="44"/>
      <c r="IJY245" s="44"/>
      <c r="IJZ245" s="44"/>
      <c r="IKA245" s="44"/>
      <c r="IKB245" s="44"/>
      <c r="IKC245" s="44"/>
      <c r="IKD245" s="44"/>
      <c r="IKE245" s="44"/>
      <c r="IKF245" s="44"/>
      <c r="IKG245" s="44"/>
      <c r="IKH245" s="44"/>
      <c r="IKI245" s="44"/>
      <c r="IKJ245" s="44"/>
      <c r="IKK245" s="44"/>
      <c r="IKL245" s="44"/>
      <c r="IKM245" s="44"/>
      <c r="IKN245" s="44"/>
      <c r="IKO245" s="44"/>
      <c r="IKP245" s="44"/>
      <c r="IKQ245" s="44"/>
      <c r="IKR245" s="44"/>
      <c r="IKS245" s="44"/>
      <c r="IKT245" s="44"/>
      <c r="IKU245" s="44"/>
      <c r="IKV245" s="44"/>
      <c r="IKW245" s="44"/>
      <c r="IKX245" s="44"/>
      <c r="IKY245" s="44"/>
      <c r="IKZ245" s="44"/>
      <c r="ILA245" s="44"/>
      <c r="ILB245" s="44"/>
      <c r="ILC245" s="44"/>
      <c r="ILD245" s="44"/>
      <c r="ILE245" s="44"/>
      <c r="ILF245" s="44"/>
      <c r="ILG245" s="44"/>
      <c r="ILH245" s="44"/>
      <c r="ILI245" s="44"/>
      <c r="ILJ245" s="44"/>
      <c r="ILK245" s="44"/>
      <c r="ILL245" s="44"/>
      <c r="ILM245" s="44"/>
      <c r="ILN245" s="44"/>
      <c r="ILO245" s="44"/>
      <c r="ILP245" s="44"/>
      <c r="ILQ245" s="44"/>
      <c r="ILR245" s="44"/>
      <c r="ILS245" s="44"/>
      <c r="ILT245" s="44"/>
      <c r="ILU245" s="44"/>
      <c r="ILV245" s="44"/>
      <c r="ILW245" s="44"/>
      <c r="ILX245" s="44"/>
      <c r="ILY245" s="44"/>
      <c r="ILZ245" s="44"/>
      <c r="IMA245" s="44"/>
      <c r="IMB245" s="44"/>
      <c r="IMC245" s="44"/>
      <c r="IMD245" s="44"/>
      <c r="IME245" s="44"/>
      <c r="IMF245" s="44"/>
      <c r="IMG245" s="44"/>
      <c r="IMH245" s="44"/>
      <c r="IMI245" s="44"/>
      <c r="IMJ245" s="44"/>
      <c r="IMK245" s="44"/>
      <c r="IML245" s="44"/>
      <c r="IMM245" s="44"/>
      <c r="IMN245" s="44"/>
      <c r="IMO245" s="44"/>
      <c r="IMP245" s="44"/>
      <c r="IMQ245" s="44"/>
      <c r="IMR245" s="44"/>
      <c r="IMS245" s="44"/>
      <c r="IMT245" s="44"/>
      <c r="IMU245" s="44"/>
      <c r="IMV245" s="44"/>
      <c r="IMW245" s="44"/>
      <c r="IMX245" s="44"/>
      <c r="IMY245" s="44"/>
      <c r="IMZ245" s="44"/>
      <c r="INA245" s="44"/>
      <c r="INB245" s="44"/>
      <c r="INC245" s="44"/>
      <c r="IND245" s="44"/>
      <c r="INE245" s="44"/>
      <c r="INF245" s="44"/>
      <c r="ING245" s="44"/>
      <c r="INH245" s="44"/>
      <c r="INI245" s="44"/>
      <c r="INJ245" s="44"/>
      <c r="INK245" s="44"/>
      <c r="INL245" s="44"/>
      <c r="INM245" s="44"/>
      <c r="INN245" s="44"/>
      <c r="INO245" s="44"/>
      <c r="INP245" s="44"/>
      <c r="INQ245" s="44"/>
      <c r="INR245" s="44"/>
      <c r="INS245" s="44"/>
      <c r="INT245" s="44"/>
      <c r="INU245" s="44"/>
      <c r="INV245" s="44"/>
      <c r="INW245" s="44"/>
      <c r="INX245" s="44"/>
      <c r="INY245" s="44"/>
      <c r="INZ245" s="44"/>
      <c r="IOA245" s="44"/>
      <c r="IOB245" s="44"/>
      <c r="IOC245" s="44"/>
      <c r="IOD245" s="44"/>
      <c r="IOE245" s="44"/>
      <c r="IOF245" s="44"/>
      <c r="IOG245" s="44"/>
      <c r="IOH245" s="44"/>
      <c r="IOI245" s="44"/>
      <c r="IOJ245" s="44"/>
      <c r="IOK245" s="44"/>
      <c r="IOL245" s="44"/>
      <c r="IOM245" s="44"/>
      <c r="ION245" s="44"/>
      <c r="IOO245" s="44"/>
      <c r="IOP245" s="44"/>
      <c r="IOQ245" s="44"/>
      <c r="IOR245" s="44"/>
      <c r="IOS245" s="44"/>
      <c r="IOT245" s="44"/>
      <c r="IOU245" s="44"/>
      <c r="IOV245" s="44"/>
      <c r="IOW245" s="44"/>
      <c r="IOX245" s="44"/>
      <c r="IOY245" s="44"/>
      <c r="IOZ245" s="44"/>
      <c r="IPA245" s="44"/>
      <c r="IPB245" s="44"/>
      <c r="IPC245" s="44"/>
      <c r="IPD245" s="44"/>
      <c r="IPE245" s="44"/>
      <c r="IPF245" s="44"/>
      <c r="IPG245" s="44"/>
      <c r="IPH245" s="44"/>
      <c r="IPI245" s="44"/>
      <c r="IPJ245" s="44"/>
      <c r="IPK245" s="44"/>
      <c r="IPL245" s="44"/>
      <c r="IPM245" s="44"/>
      <c r="IPN245" s="44"/>
      <c r="IPO245" s="44"/>
      <c r="IPP245" s="44"/>
      <c r="IPQ245" s="44"/>
      <c r="IPR245" s="44"/>
      <c r="IPS245" s="44"/>
      <c r="IPT245" s="44"/>
      <c r="IPU245" s="44"/>
      <c r="IPV245" s="44"/>
      <c r="IPW245" s="44"/>
      <c r="IPX245" s="44"/>
      <c r="IPY245" s="44"/>
      <c r="IPZ245" s="44"/>
      <c r="IQA245" s="44"/>
      <c r="IQB245" s="44"/>
      <c r="IQC245" s="44"/>
      <c r="IQD245" s="44"/>
      <c r="IQE245" s="44"/>
      <c r="IQF245" s="44"/>
      <c r="IQG245" s="44"/>
      <c r="IQH245" s="44"/>
      <c r="IQI245" s="44"/>
      <c r="IQJ245" s="44"/>
      <c r="IQK245" s="44"/>
      <c r="IQL245" s="44"/>
      <c r="IQM245" s="44"/>
      <c r="IQN245" s="44"/>
      <c r="IQO245" s="44"/>
      <c r="IQP245" s="44"/>
      <c r="IQQ245" s="44"/>
      <c r="IQR245" s="44"/>
      <c r="IQS245" s="44"/>
      <c r="IQT245" s="44"/>
      <c r="IQU245" s="44"/>
      <c r="IQV245" s="44"/>
      <c r="IQW245" s="44"/>
      <c r="IQX245" s="44"/>
      <c r="IQY245" s="44"/>
      <c r="IQZ245" s="44"/>
      <c r="IRA245" s="44"/>
      <c r="IRB245" s="44"/>
      <c r="IRC245" s="44"/>
      <c r="IRD245" s="44"/>
      <c r="IRE245" s="44"/>
      <c r="IRF245" s="44"/>
      <c r="IRG245" s="44"/>
      <c r="IRH245" s="44"/>
      <c r="IRI245" s="44"/>
      <c r="IRJ245" s="44"/>
      <c r="IRK245" s="44"/>
      <c r="IRL245" s="44"/>
      <c r="IRM245" s="44"/>
      <c r="IRN245" s="44"/>
      <c r="IRO245" s="44"/>
      <c r="IRP245" s="44"/>
      <c r="IRQ245" s="44"/>
      <c r="IRR245" s="44"/>
      <c r="IRS245" s="44"/>
      <c r="IRT245" s="44"/>
      <c r="IRU245" s="44"/>
      <c r="IRV245" s="44"/>
      <c r="IRW245" s="44"/>
      <c r="IRX245" s="44"/>
      <c r="IRY245" s="44"/>
      <c r="IRZ245" s="44"/>
      <c r="ISA245" s="44"/>
      <c r="ISB245" s="44"/>
      <c r="ISC245" s="44"/>
      <c r="ISD245" s="44"/>
      <c r="ISE245" s="44"/>
      <c r="ISF245" s="44"/>
      <c r="ISG245" s="44"/>
      <c r="ISH245" s="44"/>
      <c r="ISI245" s="44"/>
      <c r="ISJ245" s="44"/>
      <c r="ISK245" s="44"/>
      <c r="ISL245" s="44"/>
      <c r="ISM245" s="44"/>
      <c r="ISN245" s="44"/>
      <c r="ISO245" s="44"/>
      <c r="ISP245" s="44"/>
      <c r="ISQ245" s="44"/>
      <c r="ISR245" s="44"/>
      <c r="ISS245" s="44"/>
      <c r="IST245" s="44"/>
      <c r="ISU245" s="44"/>
      <c r="ISV245" s="44"/>
      <c r="ISW245" s="44"/>
      <c r="ISX245" s="44"/>
      <c r="ISY245" s="44"/>
      <c r="ISZ245" s="44"/>
      <c r="ITA245" s="44"/>
      <c r="ITB245" s="44"/>
      <c r="ITC245" s="44"/>
      <c r="ITD245" s="44"/>
      <c r="ITE245" s="44"/>
      <c r="ITF245" s="44"/>
      <c r="ITG245" s="44"/>
      <c r="ITH245" s="44"/>
      <c r="ITI245" s="44"/>
      <c r="ITJ245" s="44"/>
      <c r="ITK245" s="44"/>
      <c r="ITL245" s="44"/>
      <c r="ITM245" s="44"/>
      <c r="ITN245" s="44"/>
      <c r="ITO245" s="44"/>
      <c r="ITP245" s="44"/>
      <c r="ITQ245" s="44"/>
      <c r="ITR245" s="44"/>
      <c r="ITS245" s="44"/>
      <c r="ITT245" s="44"/>
      <c r="ITU245" s="44"/>
      <c r="ITV245" s="44"/>
      <c r="ITW245" s="44"/>
      <c r="ITX245" s="44"/>
      <c r="ITY245" s="44"/>
      <c r="ITZ245" s="44"/>
      <c r="IUA245" s="44"/>
      <c r="IUB245" s="44"/>
      <c r="IUC245" s="44"/>
      <c r="IUD245" s="44"/>
      <c r="IUE245" s="44"/>
      <c r="IUF245" s="44"/>
      <c r="IUG245" s="44"/>
      <c r="IUH245" s="44"/>
      <c r="IUI245" s="44"/>
      <c r="IUJ245" s="44"/>
      <c r="IUK245" s="44"/>
      <c r="IUL245" s="44"/>
      <c r="IUM245" s="44"/>
      <c r="IUN245" s="44"/>
      <c r="IUO245" s="44"/>
      <c r="IUP245" s="44"/>
      <c r="IUQ245" s="44"/>
      <c r="IUR245" s="44"/>
      <c r="IUS245" s="44"/>
      <c r="IUT245" s="44"/>
      <c r="IUU245" s="44"/>
      <c r="IUV245" s="44"/>
      <c r="IUW245" s="44"/>
      <c r="IUX245" s="44"/>
      <c r="IUY245" s="44"/>
      <c r="IUZ245" s="44"/>
      <c r="IVA245" s="44"/>
      <c r="IVB245" s="44"/>
      <c r="IVC245" s="44"/>
      <c r="IVD245" s="44"/>
      <c r="IVE245" s="44"/>
      <c r="IVF245" s="44"/>
      <c r="IVG245" s="44"/>
      <c r="IVH245" s="44"/>
      <c r="IVI245" s="44"/>
      <c r="IVJ245" s="44"/>
      <c r="IVK245" s="44"/>
      <c r="IVL245" s="44"/>
      <c r="IVM245" s="44"/>
      <c r="IVN245" s="44"/>
      <c r="IVO245" s="44"/>
      <c r="IVP245" s="44"/>
      <c r="IVQ245" s="44"/>
      <c r="IVR245" s="44"/>
      <c r="IVS245" s="44"/>
      <c r="IVT245" s="44"/>
      <c r="IVU245" s="44"/>
      <c r="IVV245" s="44"/>
      <c r="IVW245" s="44"/>
      <c r="IVX245" s="44"/>
      <c r="IVY245" s="44"/>
      <c r="IVZ245" s="44"/>
      <c r="IWA245" s="44"/>
      <c r="IWB245" s="44"/>
      <c r="IWC245" s="44"/>
      <c r="IWD245" s="44"/>
      <c r="IWE245" s="44"/>
      <c r="IWF245" s="44"/>
      <c r="IWG245" s="44"/>
      <c r="IWH245" s="44"/>
      <c r="IWI245" s="44"/>
      <c r="IWJ245" s="44"/>
      <c r="IWK245" s="44"/>
      <c r="IWL245" s="44"/>
      <c r="IWM245" s="44"/>
      <c r="IWN245" s="44"/>
      <c r="IWO245" s="44"/>
      <c r="IWP245" s="44"/>
      <c r="IWQ245" s="44"/>
      <c r="IWR245" s="44"/>
      <c r="IWS245" s="44"/>
      <c r="IWT245" s="44"/>
      <c r="IWU245" s="44"/>
      <c r="IWV245" s="44"/>
      <c r="IWW245" s="44"/>
      <c r="IWX245" s="44"/>
      <c r="IWY245" s="44"/>
      <c r="IWZ245" s="44"/>
      <c r="IXA245" s="44"/>
      <c r="IXB245" s="44"/>
      <c r="IXC245" s="44"/>
      <c r="IXD245" s="44"/>
      <c r="IXE245" s="44"/>
      <c r="IXF245" s="44"/>
      <c r="IXG245" s="44"/>
      <c r="IXH245" s="44"/>
      <c r="IXI245" s="44"/>
      <c r="IXJ245" s="44"/>
      <c r="IXK245" s="44"/>
      <c r="IXL245" s="44"/>
      <c r="IXM245" s="44"/>
      <c r="IXN245" s="44"/>
      <c r="IXO245" s="44"/>
      <c r="IXP245" s="44"/>
      <c r="IXQ245" s="44"/>
      <c r="IXR245" s="44"/>
      <c r="IXS245" s="44"/>
      <c r="IXT245" s="44"/>
      <c r="IXU245" s="44"/>
      <c r="IXV245" s="44"/>
      <c r="IXW245" s="44"/>
      <c r="IXX245" s="44"/>
      <c r="IXY245" s="44"/>
      <c r="IXZ245" s="44"/>
      <c r="IYA245" s="44"/>
      <c r="IYB245" s="44"/>
      <c r="IYC245" s="44"/>
      <c r="IYD245" s="44"/>
      <c r="IYE245" s="44"/>
      <c r="IYF245" s="44"/>
      <c r="IYG245" s="44"/>
      <c r="IYH245" s="44"/>
      <c r="IYI245" s="44"/>
      <c r="IYJ245" s="44"/>
      <c r="IYK245" s="44"/>
      <c r="IYL245" s="44"/>
      <c r="IYM245" s="44"/>
      <c r="IYN245" s="44"/>
      <c r="IYO245" s="44"/>
      <c r="IYP245" s="44"/>
      <c r="IYQ245" s="44"/>
      <c r="IYR245" s="44"/>
      <c r="IYS245" s="44"/>
      <c r="IYT245" s="44"/>
      <c r="IYU245" s="44"/>
      <c r="IYV245" s="44"/>
      <c r="IYW245" s="44"/>
      <c r="IYX245" s="44"/>
      <c r="IYY245" s="44"/>
      <c r="IYZ245" s="44"/>
      <c r="IZA245" s="44"/>
      <c r="IZB245" s="44"/>
      <c r="IZC245" s="44"/>
      <c r="IZD245" s="44"/>
      <c r="IZE245" s="44"/>
      <c r="IZF245" s="44"/>
      <c r="IZG245" s="44"/>
      <c r="IZH245" s="44"/>
      <c r="IZI245" s="44"/>
      <c r="IZJ245" s="44"/>
      <c r="IZK245" s="44"/>
      <c r="IZL245" s="44"/>
      <c r="IZM245" s="44"/>
      <c r="IZN245" s="44"/>
      <c r="IZO245" s="44"/>
      <c r="IZP245" s="44"/>
      <c r="IZQ245" s="44"/>
      <c r="IZR245" s="44"/>
      <c r="IZS245" s="44"/>
      <c r="IZT245" s="44"/>
      <c r="IZU245" s="44"/>
      <c r="IZV245" s="44"/>
      <c r="IZW245" s="44"/>
      <c r="IZX245" s="44"/>
      <c r="IZY245" s="44"/>
      <c r="IZZ245" s="44"/>
      <c r="JAA245" s="44"/>
      <c r="JAB245" s="44"/>
      <c r="JAC245" s="44"/>
      <c r="JAD245" s="44"/>
      <c r="JAE245" s="44"/>
      <c r="JAF245" s="44"/>
      <c r="JAG245" s="44"/>
      <c r="JAH245" s="44"/>
      <c r="JAI245" s="44"/>
      <c r="JAJ245" s="44"/>
      <c r="JAK245" s="44"/>
      <c r="JAL245" s="44"/>
      <c r="JAM245" s="44"/>
      <c r="JAN245" s="44"/>
      <c r="JAO245" s="44"/>
      <c r="JAP245" s="44"/>
      <c r="JAQ245" s="44"/>
      <c r="JAR245" s="44"/>
      <c r="JAS245" s="44"/>
      <c r="JAT245" s="44"/>
      <c r="JAU245" s="44"/>
      <c r="JAV245" s="44"/>
      <c r="JAW245" s="44"/>
      <c r="JAX245" s="44"/>
      <c r="JAY245" s="44"/>
      <c r="JAZ245" s="44"/>
      <c r="JBA245" s="44"/>
      <c r="JBB245" s="44"/>
      <c r="JBC245" s="44"/>
      <c r="JBD245" s="44"/>
      <c r="JBE245" s="44"/>
      <c r="JBF245" s="44"/>
      <c r="JBG245" s="44"/>
      <c r="JBH245" s="44"/>
      <c r="JBI245" s="44"/>
      <c r="JBJ245" s="44"/>
      <c r="JBK245" s="44"/>
      <c r="JBL245" s="44"/>
      <c r="JBM245" s="44"/>
      <c r="JBN245" s="44"/>
      <c r="JBO245" s="44"/>
      <c r="JBP245" s="44"/>
      <c r="JBQ245" s="44"/>
      <c r="JBR245" s="44"/>
      <c r="JBS245" s="44"/>
      <c r="JBT245" s="44"/>
      <c r="JBU245" s="44"/>
      <c r="JBV245" s="44"/>
      <c r="JBW245" s="44"/>
      <c r="JBX245" s="44"/>
      <c r="JBY245" s="44"/>
      <c r="JBZ245" s="44"/>
      <c r="JCA245" s="44"/>
      <c r="JCB245" s="44"/>
      <c r="JCC245" s="44"/>
      <c r="JCD245" s="44"/>
      <c r="JCE245" s="44"/>
      <c r="JCF245" s="44"/>
      <c r="JCG245" s="44"/>
      <c r="JCH245" s="44"/>
      <c r="JCI245" s="44"/>
      <c r="JCJ245" s="44"/>
      <c r="JCK245" s="44"/>
      <c r="JCL245" s="44"/>
      <c r="JCM245" s="44"/>
      <c r="JCN245" s="44"/>
      <c r="JCO245" s="44"/>
      <c r="JCP245" s="44"/>
      <c r="JCQ245" s="44"/>
      <c r="JCR245" s="44"/>
      <c r="JCS245" s="44"/>
      <c r="JCT245" s="44"/>
      <c r="JCU245" s="44"/>
      <c r="JCV245" s="44"/>
      <c r="JCW245" s="44"/>
      <c r="JCX245" s="44"/>
      <c r="JCY245" s="44"/>
      <c r="JCZ245" s="44"/>
      <c r="JDA245" s="44"/>
      <c r="JDB245" s="44"/>
      <c r="JDC245" s="44"/>
      <c r="JDD245" s="44"/>
      <c r="JDE245" s="44"/>
      <c r="JDF245" s="44"/>
      <c r="JDG245" s="44"/>
      <c r="JDH245" s="44"/>
      <c r="JDI245" s="44"/>
      <c r="JDJ245" s="44"/>
      <c r="JDK245" s="44"/>
      <c r="JDL245" s="44"/>
      <c r="JDM245" s="44"/>
      <c r="JDN245" s="44"/>
      <c r="JDO245" s="44"/>
      <c r="JDP245" s="44"/>
      <c r="JDQ245" s="44"/>
      <c r="JDR245" s="44"/>
      <c r="JDS245" s="44"/>
      <c r="JDT245" s="44"/>
      <c r="JDU245" s="44"/>
      <c r="JDV245" s="44"/>
      <c r="JDW245" s="44"/>
      <c r="JDX245" s="44"/>
      <c r="JDY245" s="44"/>
      <c r="JDZ245" s="44"/>
      <c r="JEA245" s="44"/>
      <c r="JEB245" s="44"/>
      <c r="JEC245" s="44"/>
      <c r="JED245" s="44"/>
      <c r="JEE245" s="44"/>
      <c r="JEF245" s="44"/>
      <c r="JEG245" s="44"/>
      <c r="JEH245" s="44"/>
      <c r="JEI245" s="44"/>
      <c r="JEJ245" s="44"/>
      <c r="JEK245" s="44"/>
      <c r="JEL245" s="44"/>
      <c r="JEM245" s="44"/>
      <c r="JEN245" s="44"/>
      <c r="JEO245" s="44"/>
      <c r="JEP245" s="44"/>
      <c r="JEQ245" s="44"/>
      <c r="JER245" s="44"/>
      <c r="JES245" s="44"/>
      <c r="JET245" s="44"/>
      <c r="JEU245" s="44"/>
      <c r="JEV245" s="44"/>
      <c r="JEW245" s="44"/>
      <c r="JEX245" s="44"/>
      <c r="JEY245" s="44"/>
      <c r="JEZ245" s="44"/>
      <c r="JFA245" s="44"/>
      <c r="JFB245" s="44"/>
      <c r="JFC245" s="44"/>
      <c r="JFD245" s="44"/>
      <c r="JFE245" s="44"/>
      <c r="JFF245" s="44"/>
      <c r="JFG245" s="44"/>
      <c r="JFH245" s="44"/>
      <c r="JFI245" s="44"/>
      <c r="JFJ245" s="44"/>
      <c r="JFK245" s="44"/>
      <c r="JFL245" s="44"/>
      <c r="JFM245" s="44"/>
      <c r="JFN245" s="44"/>
      <c r="JFO245" s="44"/>
      <c r="JFP245" s="44"/>
      <c r="JFQ245" s="44"/>
      <c r="JFR245" s="44"/>
      <c r="JFS245" s="44"/>
      <c r="JFT245" s="44"/>
      <c r="JFU245" s="44"/>
      <c r="JFV245" s="44"/>
      <c r="JFW245" s="44"/>
      <c r="JFX245" s="44"/>
      <c r="JFY245" s="44"/>
      <c r="JFZ245" s="44"/>
      <c r="JGA245" s="44"/>
      <c r="JGB245" s="44"/>
      <c r="JGC245" s="44"/>
      <c r="JGD245" s="44"/>
      <c r="JGE245" s="44"/>
      <c r="JGF245" s="44"/>
      <c r="JGG245" s="44"/>
      <c r="JGH245" s="44"/>
      <c r="JGI245" s="44"/>
      <c r="JGJ245" s="44"/>
      <c r="JGK245" s="44"/>
      <c r="JGL245" s="44"/>
      <c r="JGM245" s="44"/>
      <c r="JGN245" s="44"/>
      <c r="JGO245" s="44"/>
      <c r="JGP245" s="44"/>
      <c r="JGQ245" s="44"/>
      <c r="JGR245" s="44"/>
      <c r="JGS245" s="44"/>
      <c r="JGT245" s="44"/>
      <c r="JGU245" s="44"/>
      <c r="JGV245" s="44"/>
      <c r="JGW245" s="44"/>
      <c r="JGX245" s="44"/>
      <c r="JGY245" s="44"/>
      <c r="JGZ245" s="44"/>
      <c r="JHA245" s="44"/>
      <c r="JHB245" s="44"/>
      <c r="JHC245" s="44"/>
      <c r="JHD245" s="44"/>
      <c r="JHE245" s="44"/>
      <c r="JHF245" s="44"/>
      <c r="JHG245" s="44"/>
      <c r="JHH245" s="44"/>
      <c r="JHI245" s="44"/>
      <c r="JHJ245" s="44"/>
      <c r="JHK245" s="44"/>
      <c r="JHL245" s="44"/>
      <c r="JHM245" s="44"/>
      <c r="JHN245" s="44"/>
      <c r="JHO245" s="44"/>
      <c r="JHP245" s="44"/>
      <c r="JHQ245" s="44"/>
      <c r="JHR245" s="44"/>
      <c r="JHS245" s="44"/>
      <c r="JHT245" s="44"/>
      <c r="JHU245" s="44"/>
      <c r="JHV245" s="44"/>
      <c r="JHW245" s="44"/>
      <c r="JHX245" s="44"/>
      <c r="JHY245" s="44"/>
      <c r="JHZ245" s="44"/>
      <c r="JIA245" s="44"/>
      <c r="JIB245" s="44"/>
      <c r="JIC245" s="44"/>
      <c r="JID245" s="44"/>
      <c r="JIE245" s="44"/>
      <c r="JIF245" s="44"/>
      <c r="JIG245" s="44"/>
      <c r="JIH245" s="44"/>
      <c r="JII245" s="44"/>
      <c r="JIJ245" s="44"/>
      <c r="JIK245" s="44"/>
      <c r="JIL245" s="44"/>
      <c r="JIM245" s="44"/>
      <c r="JIN245" s="44"/>
      <c r="JIO245" s="44"/>
      <c r="JIP245" s="44"/>
      <c r="JIQ245" s="44"/>
      <c r="JIR245" s="44"/>
      <c r="JIS245" s="44"/>
      <c r="JIT245" s="44"/>
      <c r="JIU245" s="44"/>
      <c r="JIV245" s="44"/>
      <c r="JIW245" s="44"/>
      <c r="JIX245" s="44"/>
      <c r="JIY245" s="44"/>
      <c r="JIZ245" s="44"/>
      <c r="JJA245" s="44"/>
      <c r="JJB245" s="44"/>
      <c r="JJC245" s="44"/>
      <c r="JJD245" s="44"/>
      <c r="JJE245" s="44"/>
      <c r="JJF245" s="44"/>
      <c r="JJG245" s="44"/>
      <c r="JJH245" s="44"/>
      <c r="JJI245" s="44"/>
      <c r="JJJ245" s="44"/>
      <c r="JJK245" s="44"/>
      <c r="JJL245" s="44"/>
      <c r="JJM245" s="44"/>
      <c r="JJN245" s="44"/>
      <c r="JJO245" s="44"/>
      <c r="JJP245" s="44"/>
      <c r="JJQ245" s="44"/>
      <c r="JJR245" s="44"/>
      <c r="JJS245" s="44"/>
      <c r="JJT245" s="44"/>
      <c r="JJU245" s="44"/>
      <c r="JJV245" s="44"/>
      <c r="JJW245" s="44"/>
      <c r="JJX245" s="44"/>
      <c r="JJY245" s="44"/>
      <c r="JJZ245" s="44"/>
      <c r="JKA245" s="44"/>
      <c r="JKB245" s="44"/>
      <c r="JKC245" s="44"/>
      <c r="JKD245" s="44"/>
      <c r="JKE245" s="44"/>
      <c r="JKF245" s="44"/>
      <c r="JKG245" s="44"/>
      <c r="JKH245" s="44"/>
      <c r="JKI245" s="44"/>
      <c r="JKJ245" s="44"/>
      <c r="JKK245" s="44"/>
      <c r="JKL245" s="44"/>
      <c r="JKM245" s="44"/>
      <c r="JKN245" s="44"/>
      <c r="JKO245" s="44"/>
      <c r="JKP245" s="44"/>
      <c r="JKQ245" s="44"/>
      <c r="JKR245" s="44"/>
      <c r="JKS245" s="44"/>
      <c r="JKT245" s="44"/>
      <c r="JKU245" s="44"/>
      <c r="JKV245" s="44"/>
      <c r="JKW245" s="44"/>
      <c r="JKX245" s="44"/>
      <c r="JKY245" s="44"/>
      <c r="JKZ245" s="44"/>
      <c r="JLA245" s="44"/>
      <c r="JLB245" s="44"/>
      <c r="JLC245" s="44"/>
      <c r="JLD245" s="44"/>
      <c r="JLE245" s="44"/>
      <c r="JLF245" s="44"/>
      <c r="JLG245" s="44"/>
      <c r="JLH245" s="44"/>
      <c r="JLI245" s="44"/>
      <c r="JLJ245" s="44"/>
      <c r="JLK245" s="44"/>
      <c r="JLL245" s="44"/>
      <c r="JLM245" s="44"/>
      <c r="JLN245" s="44"/>
      <c r="JLO245" s="44"/>
      <c r="JLP245" s="44"/>
      <c r="JLQ245" s="44"/>
      <c r="JLR245" s="44"/>
      <c r="JLS245" s="44"/>
      <c r="JLT245" s="44"/>
      <c r="JLU245" s="44"/>
      <c r="JLV245" s="44"/>
      <c r="JLW245" s="44"/>
      <c r="JLX245" s="44"/>
      <c r="JLY245" s="44"/>
      <c r="JLZ245" s="44"/>
      <c r="JMA245" s="44"/>
      <c r="JMB245" s="44"/>
      <c r="JMC245" s="44"/>
      <c r="JMD245" s="44"/>
      <c r="JME245" s="44"/>
      <c r="JMF245" s="44"/>
      <c r="JMG245" s="44"/>
      <c r="JMH245" s="44"/>
      <c r="JMI245" s="44"/>
      <c r="JMJ245" s="44"/>
      <c r="JMK245" s="44"/>
      <c r="JML245" s="44"/>
      <c r="JMM245" s="44"/>
      <c r="JMN245" s="44"/>
      <c r="JMO245" s="44"/>
      <c r="JMP245" s="44"/>
      <c r="JMQ245" s="44"/>
      <c r="JMR245" s="44"/>
      <c r="JMS245" s="44"/>
      <c r="JMT245" s="44"/>
      <c r="JMU245" s="44"/>
      <c r="JMV245" s="44"/>
      <c r="JMW245" s="44"/>
      <c r="JMX245" s="44"/>
      <c r="JMY245" s="44"/>
      <c r="JMZ245" s="44"/>
      <c r="JNA245" s="44"/>
      <c r="JNB245" s="44"/>
      <c r="JNC245" s="44"/>
      <c r="JND245" s="44"/>
      <c r="JNE245" s="44"/>
      <c r="JNF245" s="44"/>
      <c r="JNG245" s="44"/>
      <c r="JNH245" s="44"/>
      <c r="JNI245" s="44"/>
      <c r="JNJ245" s="44"/>
      <c r="JNK245" s="44"/>
      <c r="JNL245" s="44"/>
      <c r="JNM245" s="44"/>
      <c r="JNN245" s="44"/>
      <c r="JNO245" s="44"/>
      <c r="JNP245" s="44"/>
      <c r="JNQ245" s="44"/>
      <c r="JNR245" s="44"/>
      <c r="JNS245" s="44"/>
      <c r="JNT245" s="44"/>
      <c r="JNU245" s="44"/>
      <c r="JNV245" s="44"/>
      <c r="JNW245" s="44"/>
      <c r="JNX245" s="44"/>
      <c r="JNY245" s="44"/>
      <c r="JNZ245" s="44"/>
      <c r="JOA245" s="44"/>
      <c r="JOB245" s="44"/>
      <c r="JOC245" s="44"/>
      <c r="JOD245" s="44"/>
      <c r="JOE245" s="44"/>
      <c r="JOF245" s="44"/>
      <c r="JOG245" s="44"/>
      <c r="JOH245" s="44"/>
      <c r="JOI245" s="44"/>
      <c r="JOJ245" s="44"/>
      <c r="JOK245" s="44"/>
      <c r="JOL245" s="44"/>
      <c r="JOM245" s="44"/>
      <c r="JON245" s="44"/>
      <c r="JOO245" s="44"/>
      <c r="JOP245" s="44"/>
      <c r="JOQ245" s="44"/>
      <c r="JOR245" s="44"/>
      <c r="JOS245" s="44"/>
      <c r="JOT245" s="44"/>
      <c r="JOU245" s="44"/>
      <c r="JOV245" s="44"/>
      <c r="JOW245" s="44"/>
      <c r="JOX245" s="44"/>
      <c r="JOY245" s="44"/>
      <c r="JOZ245" s="44"/>
      <c r="JPA245" s="44"/>
      <c r="JPB245" s="44"/>
      <c r="JPC245" s="44"/>
      <c r="JPD245" s="44"/>
      <c r="JPE245" s="44"/>
      <c r="JPF245" s="44"/>
      <c r="JPG245" s="44"/>
      <c r="JPH245" s="44"/>
      <c r="JPI245" s="44"/>
      <c r="JPJ245" s="44"/>
      <c r="JPK245" s="44"/>
      <c r="JPL245" s="44"/>
      <c r="JPM245" s="44"/>
      <c r="JPN245" s="44"/>
      <c r="JPO245" s="44"/>
      <c r="JPP245" s="44"/>
      <c r="JPQ245" s="44"/>
      <c r="JPR245" s="44"/>
      <c r="JPS245" s="44"/>
      <c r="JPT245" s="44"/>
      <c r="JPU245" s="44"/>
      <c r="JPV245" s="44"/>
      <c r="JPW245" s="44"/>
      <c r="JPX245" s="44"/>
      <c r="JPY245" s="44"/>
      <c r="JPZ245" s="44"/>
      <c r="JQA245" s="44"/>
      <c r="JQB245" s="44"/>
      <c r="JQC245" s="44"/>
      <c r="JQD245" s="44"/>
      <c r="JQE245" s="44"/>
      <c r="JQF245" s="44"/>
      <c r="JQG245" s="44"/>
      <c r="JQH245" s="44"/>
      <c r="JQI245" s="44"/>
      <c r="JQJ245" s="44"/>
      <c r="JQK245" s="44"/>
      <c r="JQL245" s="44"/>
      <c r="JQM245" s="44"/>
      <c r="JQN245" s="44"/>
      <c r="JQO245" s="44"/>
      <c r="JQP245" s="44"/>
      <c r="JQQ245" s="44"/>
      <c r="JQR245" s="44"/>
      <c r="JQS245" s="44"/>
      <c r="JQT245" s="44"/>
      <c r="JQU245" s="44"/>
      <c r="JQV245" s="44"/>
      <c r="JQW245" s="44"/>
      <c r="JQX245" s="44"/>
      <c r="JQY245" s="44"/>
      <c r="JQZ245" s="44"/>
      <c r="JRA245" s="44"/>
      <c r="JRB245" s="44"/>
      <c r="JRC245" s="44"/>
      <c r="JRD245" s="44"/>
      <c r="JRE245" s="44"/>
      <c r="JRF245" s="44"/>
      <c r="JRG245" s="44"/>
      <c r="JRH245" s="44"/>
      <c r="JRI245" s="44"/>
      <c r="JRJ245" s="44"/>
      <c r="JRK245" s="44"/>
      <c r="JRL245" s="44"/>
      <c r="JRM245" s="44"/>
      <c r="JRN245" s="44"/>
      <c r="JRO245" s="44"/>
      <c r="JRP245" s="44"/>
      <c r="JRQ245" s="44"/>
      <c r="JRR245" s="44"/>
      <c r="JRS245" s="44"/>
      <c r="JRT245" s="44"/>
      <c r="JRU245" s="44"/>
      <c r="JRV245" s="44"/>
      <c r="JRW245" s="44"/>
      <c r="JRX245" s="44"/>
      <c r="JRY245" s="44"/>
      <c r="JRZ245" s="44"/>
      <c r="JSA245" s="44"/>
      <c r="JSB245" s="44"/>
      <c r="JSC245" s="44"/>
      <c r="JSD245" s="44"/>
      <c r="JSE245" s="44"/>
      <c r="JSF245" s="44"/>
      <c r="JSG245" s="44"/>
      <c r="JSH245" s="44"/>
      <c r="JSI245" s="44"/>
      <c r="JSJ245" s="44"/>
      <c r="JSK245" s="44"/>
      <c r="JSL245" s="44"/>
      <c r="JSM245" s="44"/>
      <c r="JSN245" s="44"/>
      <c r="JSO245" s="44"/>
      <c r="JSP245" s="44"/>
      <c r="JSQ245" s="44"/>
      <c r="JSR245" s="44"/>
      <c r="JSS245" s="44"/>
      <c r="JST245" s="44"/>
      <c r="JSU245" s="44"/>
      <c r="JSV245" s="44"/>
      <c r="JSW245" s="44"/>
      <c r="JSX245" s="44"/>
      <c r="JSY245" s="44"/>
      <c r="JSZ245" s="44"/>
      <c r="JTA245" s="44"/>
      <c r="JTB245" s="44"/>
      <c r="JTC245" s="44"/>
      <c r="JTD245" s="44"/>
      <c r="JTE245" s="44"/>
      <c r="JTF245" s="44"/>
      <c r="JTG245" s="44"/>
      <c r="JTH245" s="44"/>
      <c r="JTI245" s="44"/>
      <c r="JTJ245" s="44"/>
      <c r="JTK245" s="44"/>
      <c r="JTL245" s="44"/>
      <c r="JTM245" s="44"/>
      <c r="JTN245" s="44"/>
      <c r="JTO245" s="44"/>
      <c r="JTP245" s="44"/>
      <c r="JTQ245" s="44"/>
      <c r="JTR245" s="44"/>
      <c r="JTS245" s="44"/>
      <c r="JTT245" s="44"/>
      <c r="JTU245" s="44"/>
      <c r="JTV245" s="44"/>
      <c r="JTW245" s="44"/>
      <c r="JTX245" s="44"/>
      <c r="JTY245" s="44"/>
      <c r="JTZ245" s="44"/>
      <c r="JUA245" s="44"/>
      <c r="JUB245" s="44"/>
      <c r="JUC245" s="44"/>
      <c r="JUD245" s="44"/>
      <c r="JUE245" s="44"/>
      <c r="JUF245" s="44"/>
      <c r="JUG245" s="44"/>
      <c r="JUH245" s="44"/>
      <c r="JUI245" s="44"/>
      <c r="JUJ245" s="44"/>
      <c r="JUK245" s="44"/>
      <c r="JUL245" s="44"/>
      <c r="JUM245" s="44"/>
      <c r="JUN245" s="44"/>
      <c r="JUO245" s="44"/>
      <c r="JUP245" s="44"/>
      <c r="JUQ245" s="44"/>
      <c r="JUR245" s="44"/>
      <c r="JUS245" s="44"/>
      <c r="JUT245" s="44"/>
      <c r="JUU245" s="44"/>
      <c r="JUV245" s="44"/>
      <c r="JUW245" s="44"/>
      <c r="JUX245" s="44"/>
      <c r="JUY245" s="44"/>
      <c r="JUZ245" s="44"/>
      <c r="JVA245" s="44"/>
      <c r="JVB245" s="44"/>
      <c r="JVC245" s="44"/>
      <c r="JVD245" s="44"/>
      <c r="JVE245" s="44"/>
      <c r="JVF245" s="44"/>
      <c r="JVG245" s="44"/>
      <c r="JVH245" s="44"/>
      <c r="JVI245" s="44"/>
      <c r="JVJ245" s="44"/>
      <c r="JVK245" s="44"/>
      <c r="JVL245" s="44"/>
      <c r="JVM245" s="44"/>
      <c r="JVN245" s="44"/>
      <c r="JVO245" s="44"/>
      <c r="JVP245" s="44"/>
      <c r="JVQ245" s="44"/>
      <c r="JVR245" s="44"/>
      <c r="JVS245" s="44"/>
      <c r="JVT245" s="44"/>
      <c r="JVU245" s="44"/>
      <c r="JVV245" s="44"/>
      <c r="JVW245" s="44"/>
      <c r="JVX245" s="44"/>
      <c r="JVY245" s="44"/>
      <c r="JVZ245" s="44"/>
      <c r="JWA245" s="44"/>
      <c r="JWB245" s="44"/>
      <c r="JWC245" s="44"/>
      <c r="JWD245" s="44"/>
      <c r="JWE245" s="44"/>
      <c r="JWF245" s="44"/>
      <c r="JWG245" s="44"/>
      <c r="JWH245" s="44"/>
      <c r="JWI245" s="44"/>
      <c r="JWJ245" s="44"/>
      <c r="JWK245" s="44"/>
      <c r="JWL245" s="44"/>
      <c r="JWM245" s="44"/>
      <c r="JWN245" s="44"/>
      <c r="JWO245" s="44"/>
      <c r="JWP245" s="44"/>
      <c r="JWQ245" s="44"/>
      <c r="JWR245" s="44"/>
      <c r="JWS245" s="44"/>
      <c r="JWT245" s="44"/>
      <c r="JWU245" s="44"/>
      <c r="JWV245" s="44"/>
      <c r="JWW245" s="44"/>
      <c r="JWX245" s="44"/>
      <c r="JWY245" s="44"/>
      <c r="JWZ245" s="44"/>
      <c r="JXA245" s="44"/>
      <c r="JXB245" s="44"/>
      <c r="JXC245" s="44"/>
      <c r="JXD245" s="44"/>
      <c r="JXE245" s="44"/>
      <c r="JXF245" s="44"/>
      <c r="JXG245" s="44"/>
      <c r="JXH245" s="44"/>
      <c r="JXI245" s="44"/>
      <c r="JXJ245" s="44"/>
      <c r="JXK245" s="44"/>
      <c r="JXL245" s="44"/>
      <c r="JXM245" s="44"/>
      <c r="JXN245" s="44"/>
      <c r="JXO245" s="44"/>
      <c r="JXP245" s="44"/>
      <c r="JXQ245" s="44"/>
      <c r="JXR245" s="44"/>
      <c r="JXS245" s="44"/>
      <c r="JXT245" s="44"/>
      <c r="JXU245" s="44"/>
      <c r="JXV245" s="44"/>
      <c r="JXW245" s="44"/>
      <c r="JXX245" s="44"/>
      <c r="JXY245" s="44"/>
      <c r="JXZ245" s="44"/>
      <c r="JYA245" s="44"/>
      <c r="JYB245" s="44"/>
      <c r="JYC245" s="44"/>
      <c r="JYD245" s="44"/>
      <c r="JYE245" s="44"/>
      <c r="JYF245" s="44"/>
      <c r="JYG245" s="44"/>
      <c r="JYH245" s="44"/>
      <c r="JYI245" s="44"/>
      <c r="JYJ245" s="44"/>
      <c r="JYK245" s="44"/>
      <c r="JYL245" s="44"/>
      <c r="JYM245" s="44"/>
      <c r="JYN245" s="44"/>
      <c r="JYO245" s="44"/>
      <c r="JYP245" s="44"/>
      <c r="JYQ245" s="44"/>
      <c r="JYR245" s="44"/>
      <c r="JYS245" s="44"/>
      <c r="JYT245" s="44"/>
      <c r="JYU245" s="44"/>
      <c r="JYV245" s="44"/>
      <c r="JYW245" s="44"/>
      <c r="JYX245" s="44"/>
      <c r="JYY245" s="44"/>
      <c r="JYZ245" s="44"/>
      <c r="JZA245" s="44"/>
      <c r="JZB245" s="44"/>
      <c r="JZC245" s="44"/>
      <c r="JZD245" s="44"/>
      <c r="JZE245" s="44"/>
      <c r="JZF245" s="44"/>
      <c r="JZG245" s="44"/>
      <c r="JZH245" s="44"/>
      <c r="JZI245" s="44"/>
      <c r="JZJ245" s="44"/>
      <c r="JZK245" s="44"/>
      <c r="JZL245" s="44"/>
      <c r="JZM245" s="44"/>
      <c r="JZN245" s="44"/>
      <c r="JZO245" s="44"/>
      <c r="JZP245" s="44"/>
      <c r="JZQ245" s="44"/>
      <c r="JZR245" s="44"/>
      <c r="JZS245" s="44"/>
      <c r="JZT245" s="44"/>
      <c r="JZU245" s="44"/>
      <c r="JZV245" s="44"/>
      <c r="JZW245" s="44"/>
      <c r="JZX245" s="44"/>
      <c r="JZY245" s="44"/>
      <c r="JZZ245" s="44"/>
      <c r="KAA245" s="44"/>
      <c r="KAB245" s="44"/>
      <c r="KAC245" s="44"/>
      <c r="KAD245" s="44"/>
      <c r="KAE245" s="44"/>
      <c r="KAF245" s="44"/>
      <c r="KAG245" s="44"/>
      <c r="KAH245" s="44"/>
      <c r="KAI245" s="44"/>
      <c r="KAJ245" s="44"/>
      <c r="KAK245" s="44"/>
      <c r="KAL245" s="44"/>
      <c r="KAM245" s="44"/>
      <c r="KAN245" s="44"/>
      <c r="KAO245" s="44"/>
      <c r="KAP245" s="44"/>
      <c r="KAQ245" s="44"/>
      <c r="KAR245" s="44"/>
      <c r="KAS245" s="44"/>
      <c r="KAT245" s="44"/>
      <c r="KAU245" s="44"/>
      <c r="KAV245" s="44"/>
      <c r="KAW245" s="44"/>
      <c r="KAX245" s="44"/>
      <c r="KAY245" s="44"/>
      <c r="KAZ245" s="44"/>
      <c r="KBA245" s="44"/>
      <c r="KBB245" s="44"/>
      <c r="KBC245" s="44"/>
      <c r="KBD245" s="44"/>
      <c r="KBE245" s="44"/>
      <c r="KBF245" s="44"/>
      <c r="KBG245" s="44"/>
      <c r="KBH245" s="44"/>
      <c r="KBI245" s="44"/>
      <c r="KBJ245" s="44"/>
      <c r="KBK245" s="44"/>
      <c r="KBL245" s="44"/>
      <c r="KBM245" s="44"/>
      <c r="KBN245" s="44"/>
      <c r="KBO245" s="44"/>
      <c r="KBP245" s="44"/>
      <c r="KBQ245" s="44"/>
      <c r="KBR245" s="44"/>
      <c r="KBS245" s="44"/>
      <c r="KBT245" s="44"/>
      <c r="KBU245" s="44"/>
      <c r="KBV245" s="44"/>
      <c r="KBW245" s="44"/>
      <c r="KBX245" s="44"/>
      <c r="KBY245" s="44"/>
      <c r="KBZ245" s="44"/>
      <c r="KCA245" s="44"/>
      <c r="KCB245" s="44"/>
      <c r="KCC245" s="44"/>
      <c r="KCD245" s="44"/>
      <c r="KCE245" s="44"/>
      <c r="KCF245" s="44"/>
      <c r="KCG245" s="44"/>
      <c r="KCH245" s="44"/>
      <c r="KCI245" s="44"/>
      <c r="KCJ245" s="44"/>
      <c r="KCK245" s="44"/>
      <c r="KCL245" s="44"/>
      <c r="KCM245" s="44"/>
      <c r="KCN245" s="44"/>
      <c r="KCO245" s="44"/>
      <c r="KCP245" s="44"/>
      <c r="KCQ245" s="44"/>
      <c r="KCR245" s="44"/>
      <c r="KCS245" s="44"/>
      <c r="KCT245" s="44"/>
      <c r="KCU245" s="44"/>
      <c r="KCV245" s="44"/>
      <c r="KCW245" s="44"/>
      <c r="KCX245" s="44"/>
      <c r="KCY245" s="44"/>
      <c r="KCZ245" s="44"/>
      <c r="KDA245" s="44"/>
      <c r="KDB245" s="44"/>
      <c r="KDC245" s="44"/>
      <c r="KDD245" s="44"/>
      <c r="KDE245" s="44"/>
      <c r="KDF245" s="44"/>
      <c r="KDG245" s="44"/>
      <c r="KDH245" s="44"/>
      <c r="KDI245" s="44"/>
      <c r="KDJ245" s="44"/>
      <c r="KDK245" s="44"/>
      <c r="KDL245" s="44"/>
      <c r="KDM245" s="44"/>
      <c r="KDN245" s="44"/>
      <c r="KDO245" s="44"/>
      <c r="KDP245" s="44"/>
      <c r="KDQ245" s="44"/>
      <c r="KDR245" s="44"/>
      <c r="KDS245" s="44"/>
      <c r="KDT245" s="44"/>
      <c r="KDU245" s="44"/>
      <c r="KDV245" s="44"/>
      <c r="KDW245" s="44"/>
      <c r="KDX245" s="44"/>
      <c r="KDY245" s="44"/>
      <c r="KDZ245" s="44"/>
      <c r="KEA245" s="44"/>
      <c r="KEB245" s="44"/>
      <c r="KEC245" s="44"/>
      <c r="KED245" s="44"/>
      <c r="KEE245" s="44"/>
      <c r="KEF245" s="44"/>
      <c r="KEG245" s="44"/>
      <c r="KEH245" s="44"/>
      <c r="KEI245" s="44"/>
      <c r="KEJ245" s="44"/>
      <c r="KEK245" s="44"/>
      <c r="KEL245" s="44"/>
      <c r="KEM245" s="44"/>
      <c r="KEN245" s="44"/>
      <c r="KEO245" s="44"/>
      <c r="KEP245" s="44"/>
      <c r="KEQ245" s="44"/>
      <c r="KER245" s="44"/>
      <c r="KES245" s="44"/>
      <c r="KET245" s="44"/>
      <c r="KEU245" s="44"/>
      <c r="KEV245" s="44"/>
      <c r="KEW245" s="44"/>
      <c r="KEX245" s="44"/>
      <c r="KEY245" s="44"/>
      <c r="KEZ245" s="44"/>
      <c r="KFA245" s="44"/>
      <c r="KFB245" s="44"/>
      <c r="KFC245" s="44"/>
      <c r="KFD245" s="44"/>
      <c r="KFE245" s="44"/>
      <c r="KFF245" s="44"/>
      <c r="KFG245" s="44"/>
      <c r="KFH245" s="44"/>
      <c r="KFI245" s="44"/>
      <c r="KFJ245" s="44"/>
      <c r="KFK245" s="44"/>
      <c r="KFL245" s="44"/>
      <c r="KFM245" s="44"/>
      <c r="KFN245" s="44"/>
      <c r="KFO245" s="44"/>
      <c r="KFP245" s="44"/>
      <c r="KFQ245" s="44"/>
      <c r="KFR245" s="44"/>
      <c r="KFS245" s="44"/>
      <c r="KFT245" s="44"/>
      <c r="KFU245" s="44"/>
      <c r="KFV245" s="44"/>
      <c r="KFW245" s="44"/>
      <c r="KFX245" s="44"/>
      <c r="KFY245" s="44"/>
      <c r="KFZ245" s="44"/>
      <c r="KGA245" s="44"/>
      <c r="KGB245" s="44"/>
      <c r="KGC245" s="44"/>
      <c r="KGD245" s="44"/>
      <c r="KGE245" s="44"/>
      <c r="KGF245" s="44"/>
      <c r="KGG245" s="44"/>
      <c r="KGH245" s="44"/>
      <c r="KGI245" s="44"/>
      <c r="KGJ245" s="44"/>
      <c r="KGK245" s="44"/>
      <c r="KGL245" s="44"/>
      <c r="KGM245" s="44"/>
      <c r="KGN245" s="44"/>
      <c r="KGO245" s="44"/>
      <c r="KGP245" s="44"/>
      <c r="KGQ245" s="44"/>
      <c r="KGR245" s="44"/>
      <c r="KGS245" s="44"/>
      <c r="KGT245" s="44"/>
      <c r="KGU245" s="44"/>
      <c r="KGV245" s="44"/>
      <c r="KGW245" s="44"/>
      <c r="KGX245" s="44"/>
      <c r="KGY245" s="44"/>
      <c r="KGZ245" s="44"/>
      <c r="KHA245" s="44"/>
      <c r="KHB245" s="44"/>
      <c r="KHC245" s="44"/>
      <c r="KHD245" s="44"/>
      <c r="KHE245" s="44"/>
      <c r="KHF245" s="44"/>
      <c r="KHG245" s="44"/>
      <c r="KHH245" s="44"/>
      <c r="KHI245" s="44"/>
      <c r="KHJ245" s="44"/>
      <c r="KHK245" s="44"/>
      <c r="KHL245" s="44"/>
      <c r="KHM245" s="44"/>
      <c r="KHN245" s="44"/>
      <c r="KHO245" s="44"/>
      <c r="KHP245" s="44"/>
      <c r="KHQ245" s="44"/>
      <c r="KHR245" s="44"/>
      <c r="KHS245" s="44"/>
      <c r="KHT245" s="44"/>
      <c r="KHU245" s="44"/>
      <c r="KHV245" s="44"/>
      <c r="KHW245" s="44"/>
      <c r="KHX245" s="44"/>
      <c r="KHY245" s="44"/>
      <c r="KHZ245" s="44"/>
      <c r="KIA245" s="44"/>
      <c r="KIB245" s="44"/>
      <c r="KIC245" s="44"/>
      <c r="KID245" s="44"/>
      <c r="KIE245" s="44"/>
      <c r="KIF245" s="44"/>
      <c r="KIG245" s="44"/>
      <c r="KIH245" s="44"/>
      <c r="KII245" s="44"/>
      <c r="KIJ245" s="44"/>
      <c r="KIK245" s="44"/>
      <c r="KIL245" s="44"/>
      <c r="KIM245" s="44"/>
      <c r="KIN245" s="44"/>
      <c r="KIO245" s="44"/>
      <c r="KIP245" s="44"/>
      <c r="KIQ245" s="44"/>
      <c r="KIR245" s="44"/>
      <c r="KIS245" s="44"/>
      <c r="KIT245" s="44"/>
      <c r="KIU245" s="44"/>
      <c r="KIV245" s="44"/>
      <c r="KIW245" s="44"/>
      <c r="KIX245" s="44"/>
      <c r="KIY245" s="44"/>
      <c r="KIZ245" s="44"/>
      <c r="KJA245" s="44"/>
      <c r="KJB245" s="44"/>
      <c r="KJC245" s="44"/>
      <c r="KJD245" s="44"/>
      <c r="KJE245" s="44"/>
      <c r="KJF245" s="44"/>
      <c r="KJG245" s="44"/>
      <c r="KJH245" s="44"/>
      <c r="KJI245" s="44"/>
      <c r="KJJ245" s="44"/>
      <c r="KJK245" s="44"/>
      <c r="KJL245" s="44"/>
      <c r="KJM245" s="44"/>
      <c r="KJN245" s="44"/>
      <c r="KJO245" s="44"/>
      <c r="KJP245" s="44"/>
      <c r="KJQ245" s="44"/>
      <c r="KJR245" s="44"/>
      <c r="KJS245" s="44"/>
      <c r="KJT245" s="44"/>
      <c r="KJU245" s="44"/>
      <c r="KJV245" s="44"/>
      <c r="KJW245" s="44"/>
      <c r="KJX245" s="44"/>
      <c r="KJY245" s="44"/>
      <c r="KJZ245" s="44"/>
      <c r="KKA245" s="44"/>
      <c r="KKB245" s="44"/>
      <c r="KKC245" s="44"/>
      <c r="KKD245" s="44"/>
      <c r="KKE245" s="44"/>
      <c r="KKF245" s="44"/>
      <c r="KKG245" s="44"/>
      <c r="KKH245" s="44"/>
      <c r="KKI245" s="44"/>
      <c r="KKJ245" s="44"/>
      <c r="KKK245" s="44"/>
      <c r="KKL245" s="44"/>
      <c r="KKM245" s="44"/>
      <c r="KKN245" s="44"/>
      <c r="KKO245" s="44"/>
      <c r="KKP245" s="44"/>
      <c r="KKQ245" s="44"/>
      <c r="KKR245" s="44"/>
      <c r="KKS245" s="44"/>
      <c r="KKT245" s="44"/>
      <c r="KKU245" s="44"/>
      <c r="KKV245" s="44"/>
      <c r="KKW245" s="44"/>
      <c r="KKX245" s="44"/>
      <c r="KKY245" s="44"/>
      <c r="KKZ245" s="44"/>
      <c r="KLA245" s="44"/>
      <c r="KLB245" s="44"/>
      <c r="KLC245" s="44"/>
      <c r="KLD245" s="44"/>
      <c r="KLE245" s="44"/>
      <c r="KLF245" s="44"/>
      <c r="KLG245" s="44"/>
      <c r="KLH245" s="44"/>
      <c r="KLI245" s="44"/>
      <c r="KLJ245" s="44"/>
      <c r="KLK245" s="44"/>
      <c r="KLL245" s="44"/>
      <c r="KLM245" s="44"/>
      <c r="KLN245" s="44"/>
      <c r="KLO245" s="44"/>
      <c r="KLP245" s="44"/>
      <c r="KLQ245" s="44"/>
      <c r="KLR245" s="44"/>
      <c r="KLS245" s="44"/>
      <c r="KLT245" s="44"/>
      <c r="KLU245" s="44"/>
      <c r="KLV245" s="44"/>
      <c r="KLW245" s="44"/>
      <c r="KLX245" s="44"/>
      <c r="KLY245" s="44"/>
      <c r="KLZ245" s="44"/>
      <c r="KMA245" s="44"/>
      <c r="KMB245" s="44"/>
      <c r="KMC245" s="44"/>
      <c r="KMD245" s="44"/>
      <c r="KME245" s="44"/>
      <c r="KMF245" s="44"/>
      <c r="KMG245" s="44"/>
      <c r="KMH245" s="44"/>
      <c r="KMI245" s="44"/>
      <c r="KMJ245" s="44"/>
      <c r="KMK245" s="44"/>
      <c r="KML245" s="44"/>
      <c r="KMM245" s="44"/>
      <c r="KMN245" s="44"/>
      <c r="KMO245" s="44"/>
      <c r="KMP245" s="44"/>
      <c r="KMQ245" s="44"/>
      <c r="KMR245" s="44"/>
      <c r="KMS245" s="44"/>
      <c r="KMT245" s="44"/>
      <c r="KMU245" s="44"/>
      <c r="KMV245" s="44"/>
      <c r="KMW245" s="44"/>
      <c r="KMX245" s="44"/>
      <c r="KMY245" s="44"/>
      <c r="KMZ245" s="44"/>
      <c r="KNA245" s="44"/>
      <c r="KNB245" s="44"/>
      <c r="KNC245" s="44"/>
      <c r="KND245" s="44"/>
      <c r="KNE245" s="44"/>
      <c r="KNF245" s="44"/>
      <c r="KNG245" s="44"/>
      <c r="KNH245" s="44"/>
      <c r="KNI245" s="44"/>
      <c r="KNJ245" s="44"/>
      <c r="KNK245" s="44"/>
      <c r="KNL245" s="44"/>
      <c r="KNM245" s="44"/>
      <c r="KNN245" s="44"/>
      <c r="KNO245" s="44"/>
      <c r="KNP245" s="44"/>
      <c r="KNQ245" s="44"/>
      <c r="KNR245" s="44"/>
      <c r="KNS245" s="44"/>
      <c r="KNT245" s="44"/>
      <c r="KNU245" s="44"/>
      <c r="KNV245" s="44"/>
      <c r="KNW245" s="44"/>
      <c r="KNX245" s="44"/>
      <c r="KNY245" s="44"/>
      <c r="KNZ245" s="44"/>
      <c r="KOA245" s="44"/>
      <c r="KOB245" s="44"/>
      <c r="KOC245" s="44"/>
      <c r="KOD245" s="44"/>
      <c r="KOE245" s="44"/>
      <c r="KOF245" s="44"/>
      <c r="KOG245" s="44"/>
      <c r="KOH245" s="44"/>
      <c r="KOI245" s="44"/>
      <c r="KOJ245" s="44"/>
      <c r="KOK245" s="44"/>
      <c r="KOL245" s="44"/>
      <c r="KOM245" s="44"/>
      <c r="KON245" s="44"/>
      <c r="KOO245" s="44"/>
      <c r="KOP245" s="44"/>
      <c r="KOQ245" s="44"/>
      <c r="KOR245" s="44"/>
      <c r="KOS245" s="44"/>
      <c r="KOT245" s="44"/>
      <c r="KOU245" s="44"/>
      <c r="KOV245" s="44"/>
      <c r="KOW245" s="44"/>
      <c r="KOX245" s="44"/>
      <c r="KOY245" s="44"/>
      <c r="KOZ245" s="44"/>
      <c r="KPA245" s="44"/>
      <c r="KPB245" s="44"/>
      <c r="KPC245" s="44"/>
      <c r="KPD245" s="44"/>
      <c r="KPE245" s="44"/>
      <c r="KPF245" s="44"/>
      <c r="KPG245" s="44"/>
      <c r="KPH245" s="44"/>
      <c r="KPI245" s="44"/>
      <c r="KPJ245" s="44"/>
      <c r="KPK245" s="44"/>
      <c r="KPL245" s="44"/>
      <c r="KPM245" s="44"/>
      <c r="KPN245" s="44"/>
      <c r="KPO245" s="44"/>
      <c r="KPP245" s="44"/>
      <c r="KPQ245" s="44"/>
      <c r="KPR245" s="44"/>
      <c r="KPS245" s="44"/>
      <c r="KPT245" s="44"/>
      <c r="KPU245" s="44"/>
      <c r="KPV245" s="44"/>
      <c r="KPW245" s="44"/>
      <c r="KPX245" s="44"/>
      <c r="KPY245" s="44"/>
      <c r="KPZ245" s="44"/>
      <c r="KQA245" s="44"/>
      <c r="KQB245" s="44"/>
      <c r="KQC245" s="44"/>
      <c r="KQD245" s="44"/>
      <c r="KQE245" s="44"/>
      <c r="KQF245" s="44"/>
      <c r="KQG245" s="44"/>
      <c r="KQH245" s="44"/>
      <c r="KQI245" s="44"/>
      <c r="KQJ245" s="44"/>
      <c r="KQK245" s="44"/>
      <c r="KQL245" s="44"/>
      <c r="KQM245" s="44"/>
      <c r="KQN245" s="44"/>
      <c r="KQO245" s="44"/>
      <c r="KQP245" s="44"/>
      <c r="KQQ245" s="44"/>
      <c r="KQR245" s="44"/>
      <c r="KQS245" s="44"/>
      <c r="KQT245" s="44"/>
      <c r="KQU245" s="44"/>
      <c r="KQV245" s="44"/>
      <c r="KQW245" s="44"/>
      <c r="KQX245" s="44"/>
      <c r="KQY245" s="44"/>
      <c r="KQZ245" s="44"/>
      <c r="KRA245" s="44"/>
      <c r="KRB245" s="44"/>
      <c r="KRC245" s="44"/>
      <c r="KRD245" s="44"/>
      <c r="KRE245" s="44"/>
      <c r="KRF245" s="44"/>
      <c r="KRG245" s="44"/>
      <c r="KRH245" s="44"/>
      <c r="KRI245" s="44"/>
      <c r="KRJ245" s="44"/>
      <c r="KRK245" s="44"/>
      <c r="KRL245" s="44"/>
      <c r="KRM245" s="44"/>
      <c r="KRN245" s="44"/>
      <c r="KRO245" s="44"/>
      <c r="KRP245" s="44"/>
      <c r="KRQ245" s="44"/>
      <c r="KRR245" s="44"/>
      <c r="KRS245" s="44"/>
      <c r="KRT245" s="44"/>
      <c r="KRU245" s="44"/>
      <c r="KRV245" s="44"/>
      <c r="KRW245" s="44"/>
      <c r="KRX245" s="44"/>
      <c r="KRY245" s="44"/>
      <c r="KRZ245" s="44"/>
      <c r="KSA245" s="44"/>
      <c r="KSB245" s="44"/>
      <c r="KSC245" s="44"/>
      <c r="KSD245" s="44"/>
      <c r="KSE245" s="44"/>
      <c r="KSF245" s="44"/>
      <c r="KSG245" s="44"/>
      <c r="KSH245" s="44"/>
      <c r="KSI245" s="44"/>
      <c r="KSJ245" s="44"/>
      <c r="KSK245" s="44"/>
      <c r="KSL245" s="44"/>
      <c r="KSM245" s="44"/>
      <c r="KSN245" s="44"/>
      <c r="KSO245" s="44"/>
      <c r="KSP245" s="44"/>
      <c r="KSQ245" s="44"/>
      <c r="KSR245" s="44"/>
      <c r="KSS245" s="44"/>
      <c r="KST245" s="44"/>
      <c r="KSU245" s="44"/>
      <c r="KSV245" s="44"/>
      <c r="KSW245" s="44"/>
      <c r="KSX245" s="44"/>
      <c r="KSY245" s="44"/>
      <c r="KSZ245" s="44"/>
      <c r="KTA245" s="44"/>
      <c r="KTB245" s="44"/>
      <c r="KTC245" s="44"/>
      <c r="KTD245" s="44"/>
      <c r="KTE245" s="44"/>
      <c r="KTF245" s="44"/>
      <c r="KTG245" s="44"/>
      <c r="KTH245" s="44"/>
      <c r="KTI245" s="44"/>
      <c r="KTJ245" s="44"/>
      <c r="KTK245" s="44"/>
      <c r="KTL245" s="44"/>
      <c r="KTM245" s="44"/>
      <c r="KTN245" s="44"/>
      <c r="KTO245" s="44"/>
      <c r="KTP245" s="44"/>
      <c r="KTQ245" s="44"/>
      <c r="KTR245" s="44"/>
      <c r="KTS245" s="44"/>
      <c r="KTT245" s="44"/>
      <c r="KTU245" s="44"/>
      <c r="KTV245" s="44"/>
      <c r="KTW245" s="44"/>
      <c r="KTX245" s="44"/>
      <c r="KTY245" s="44"/>
      <c r="KTZ245" s="44"/>
      <c r="KUA245" s="44"/>
      <c r="KUB245" s="44"/>
      <c r="KUC245" s="44"/>
      <c r="KUD245" s="44"/>
      <c r="KUE245" s="44"/>
      <c r="KUF245" s="44"/>
      <c r="KUG245" s="44"/>
      <c r="KUH245" s="44"/>
      <c r="KUI245" s="44"/>
      <c r="KUJ245" s="44"/>
      <c r="KUK245" s="44"/>
      <c r="KUL245" s="44"/>
      <c r="KUM245" s="44"/>
      <c r="KUN245" s="44"/>
      <c r="KUO245" s="44"/>
      <c r="KUP245" s="44"/>
      <c r="KUQ245" s="44"/>
      <c r="KUR245" s="44"/>
      <c r="KUS245" s="44"/>
      <c r="KUT245" s="44"/>
      <c r="KUU245" s="44"/>
      <c r="KUV245" s="44"/>
      <c r="KUW245" s="44"/>
      <c r="KUX245" s="44"/>
      <c r="KUY245" s="44"/>
      <c r="KUZ245" s="44"/>
      <c r="KVA245" s="44"/>
      <c r="KVB245" s="44"/>
      <c r="KVC245" s="44"/>
      <c r="KVD245" s="44"/>
      <c r="KVE245" s="44"/>
      <c r="KVF245" s="44"/>
      <c r="KVG245" s="44"/>
      <c r="KVH245" s="44"/>
      <c r="KVI245" s="44"/>
      <c r="KVJ245" s="44"/>
      <c r="KVK245" s="44"/>
      <c r="KVL245" s="44"/>
      <c r="KVM245" s="44"/>
      <c r="KVN245" s="44"/>
      <c r="KVO245" s="44"/>
      <c r="KVP245" s="44"/>
      <c r="KVQ245" s="44"/>
      <c r="KVR245" s="44"/>
      <c r="KVS245" s="44"/>
      <c r="KVT245" s="44"/>
      <c r="KVU245" s="44"/>
      <c r="KVV245" s="44"/>
      <c r="KVW245" s="44"/>
      <c r="KVX245" s="44"/>
      <c r="KVY245" s="44"/>
      <c r="KVZ245" s="44"/>
      <c r="KWA245" s="44"/>
      <c r="KWB245" s="44"/>
      <c r="KWC245" s="44"/>
      <c r="KWD245" s="44"/>
      <c r="KWE245" s="44"/>
      <c r="KWF245" s="44"/>
      <c r="KWG245" s="44"/>
      <c r="KWH245" s="44"/>
      <c r="KWI245" s="44"/>
      <c r="KWJ245" s="44"/>
      <c r="KWK245" s="44"/>
      <c r="KWL245" s="44"/>
      <c r="KWM245" s="44"/>
      <c r="KWN245" s="44"/>
      <c r="KWO245" s="44"/>
      <c r="KWP245" s="44"/>
      <c r="KWQ245" s="44"/>
      <c r="KWR245" s="44"/>
      <c r="KWS245" s="44"/>
      <c r="KWT245" s="44"/>
      <c r="KWU245" s="44"/>
      <c r="KWV245" s="44"/>
      <c r="KWW245" s="44"/>
      <c r="KWX245" s="44"/>
      <c r="KWY245" s="44"/>
      <c r="KWZ245" s="44"/>
      <c r="KXA245" s="44"/>
      <c r="KXB245" s="44"/>
      <c r="KXC245" s="44"/>
      <c r="KXD245" s="44"/>
      <c r="KXE245" s="44"/>
      <c r="KXF245" s="44"/>
      <c r="KXG245" s="44"/>
      <c r="KXH245" s="44"/>
      <c r="KXI245" s="44"/>
      <c r="KXJ245" s="44"/>
      <c r="KXK245" s="44"/>
      <c r="KXL245" s="44"/>
      <c r="KXM245" s="44"/>
      <c r="KXN245" s="44"/>
      <c r="KXO245" s="44"/>
      <c r="KXP245" s="44"/>
      <c r="KXQ245" s="44"/>
      <c r="KXR245" s="44"/>
      <c r="KXS245" s="44"/>
      <c r="KXT245" s="44"/>
      <c r="KXU245" s="44"/>
      <c r="KXV245" s="44"/>
      <c r="KXW245" s="44"/>
      <c r="KXX245" s="44"/>
      <c r="KXY245" s="44"/>
      <c r="KXZ245" s="44"/>
      <c r="KYA245" s="44"/>
      <c r="KYB245" s="44"/>
      <c r="KYC245" s="44"/>
      <c r="KYD245" s="44"/>
      <c r="KYE245" s="44"/>
      <c r="KYF245" s="44"/>
      <c r="KYG245" s="44"/>
      <c r="KYH245" s="44"/>
      <c r="KYI245" s="44"/>
      <c r="KYJ245" s="44"/>
      <c r="KYK245" s="44"/>
      <c r="KYL245" s="44"/>
      <c r="KYM245" s="44"/>
      <c r="KYN245" s="44"/>
      <c r="KYO245" s="44"/>
      <c r="KYP245" s="44"/>
      <c r="KYQ245" s="44"/>
      <c r="KYR245" s="44"/>
      <c r="KYS245" s="44"/>
      <c r="KYT245" s="44"/>
      <c r="KYU245" s="44"/>
      <c r="KYV245" s="44"/>
      <c r="KYW245" s="44"/>
      <c r="KYX245" s="44"/>
      <c r="KYY245" s="44"/>
      <c r="KYZ245" s="44"/>
      <c r="KZA245" s="44"/>
      <c r="KZB245" s="44"/>
      <c r="KZC245" s="44"/>
      <c r="KZD245" s="44"/>
      <c r="KZE245" s="44"/>
      <c r="KZF245" s="44"/>
      <c r="KZG245" s="44"/>
      <c r="KZH245" s="44"/>
      <c r="KZI245" s="44"/>
      <c r="KZJ245" s="44"/>
      <c r="KZK245" s="44"/>
      <c r="KZL245" s="44"/>
      <c r="KZM245" s="44"/>
      <c r="KZN245" s="44"/>
      <c r="KZO245" s="44"/>
      <c r="KZP245" s="44"/>
      <c r="KZQ245" s="44"/>
      <c r="KZR245" s="44"/>
      <c r="KZS245" s="44"/>
      <c r="KZT245" s="44"/>
      <c r="KZU245" s="44"/>
      <c r="KZV245" s="44"/>
      <c r="KZW245" s="44"/>
      <c r="KZX245" s="44"/>
      <c r="KZY245" s="44"/>
      <c r="KZZ245" s="44"/>
      <c r="LAA245" s="44"/>
      <c r="LAB245" s="44"/>
      <c r="LAC245" s="44"/>
      <c r="LAD245" s="44"/>
      <c r="LAE245" s="44"/>
      <c r="LAF245" s="44"/>
      <c r="LAG245" s="44"/>
      <c r="LAH245" s="44"/>
      <c r="LAI245" s="44"/>
      <c r="LAJ245" s="44"/>
      <c r="LAK245" s="44"/>
      <c r="LAL245" s="44"/>
      <c r="LAM245" s="44"/>
      <c r="LAN245" s="44"/>
      <c r="LAO245" s="44"/>
      <c r="LAP245" s="44"/>
      <c r="LAQ245" s="44"/>
      <c r="LAR245" s="44"/>
      <c r="LAS245" s="44"/>
      <c r="LAT245" s="44"/>
      <c r="LAU245" s="44"/>
      <c r="LAV245" s="44"/>
      <c r="LAW245" s="44"/>
      <c r="LAX245" s="44"/>
      <c r="LAY245" s="44"/>
      <c r="LAZ245" s="44"/>
      <c r="LBA245" s="44"/>
      <c r="LBB245" s="44"/>
      <c r="LBC245" s="44"/>
      <c r="LBD245" s="44"/>
      <c r="LBE245" s="44"/>
      <c r="LBF245" s="44"/>
      <c r="LBG245" s="44"/>
      <c r="LBH245" s="44"/>
      <c r="LBI245" s="44"/>
      <c r="LBJ245" s="44"/>
      <c r="LBK245" s="44"/>
      <c r="LBL245" s="44"/>
      <c r="LBM245" s="44"/>
      <c r="LBN245" s="44"/>
      <c r="LBO245" s="44"/>
      <c r="LBP245" s="44"/>
      <c r="LBQ245" s="44"/>
      <c r="LBR245" s="44"/>
      <c r="LBS245" s="44"/>
      <c r="LBT245" s="44"/>
      <c r="LBU245" s="44"/>
      <c r="LBV245" s="44"/>
      <c r="LBW245" s="44"/>
      <c r="LBX245" s="44"/>
      <c r="LBY245" s="44"/>
      <c r="LBZ245" s="44"/>
      <c r="LCA245" s="44"/>
      <c r="LCB245" s="44"/>
      <c r="LCC245" s="44"/>
      <c r="LCD245" s="44"/>
      <c r="LCE245" s="44"/>
      <c r="LCF245" s="44"/>
      <c r="LCG245" s="44"/>
      <c r="LCH245" s="44"/>
      <c r="LCI245" s="44"/>
      <c r="LCJ245" s="44"/>
      <c r="LCK245" s="44"/>
      <c r="LCL245" s="44"/>
      <c r="LCM245" s="44"/>
      <c r="LCN245" s="44"/>
      <c r="LCO245" s="44"/>
      <c r="LCP245" s="44"/>
      <c r="LCQ245" s="44"/>
      <c r="LCR245" s="44"/>
      <c r="LCS245" s="44"/>
      <c r="LCT245" s="44"/>
      <c r="LCU245" s="44"/>
      <c r="LCV245" s="44"/>
      <c r="LCW245" s="44"/>
      <c r="LCX245" s="44"/>
      <c r="LCY245" s="44"/>
      <c r="LCZ245" s="44"/>
      <c r="LDA245" s="44"/>
      <c r="LDB245" s="44"/>
      <c r="LDC245" s="44"/>
      <c r="LDD245" s="44"/>
      <c r="LDE245" s="44"/>
      <c r="LDF245" s="44"/>
      <c r="LDG245" s="44"/>
      <c r="LDH245" s="44"/>
      <c r="LDI245" s="44"/>
      <c r="LDJ245" s="44"/>
      <c r="LDK245" s="44"/>
      <c r="LDL245" s="44"/>
      <c r="LDM245" s="44"/>
      <c r="LDN245" s="44"/>
      <c r="LDO245" s="44"/>
      <c r="LDP245" s="44"/>
      <c r="LDQ245" s="44"/>
      <c r="LDR245" s="44"/>
      <c r="LDS245" s="44"/>
      <c r="LDT245" s="44"/>
      <c r="LDU245" s="44"/>
      <c r="LDV245" s="44"/>
      <c r="LDW245" s="44"/>
      <c r="LDX245" s="44"/>
      <c r="LDY245" s="44"/>
      <c r="LDZ245" s="44"/>
      <c r="LEA245" s="44"/>
      <c r="LEB245" s="44"/>
      <c r="LEC245" s="44"/>
      <c r="LED245" s="44"/>
      <c r="LEE245" s="44"/>
      <c r="LEF245" s="44"/>
      <c r="LEG245" s="44"/>
      <c r="LEH245" s="44"/>
      <c r="LEI245" s="44"/>
      <c r="LEJ245" s="44"/>
      <c r="LEK245" s="44"/>
      <c r="LEL245" s="44"/>
      <c r="LEM245" s="44"/>
      <c r="LEN245" s="44"/>
      <c r="LEO245" s="44"/>
      <c r="LEP245" s="44"/>
      <c r="LEQ245" s="44"/>
      <c r="LER245" s="44"/>
      <c r="LES245" s="44"/>
      <c r="LET245" s="44"/>
      <c r="LEU245" s="44"/>
      <c r="LEV245" s="44"/>
      <c r="LEW245" s="44"/>
      <c r="LEX245" s="44"/>
      <c r="LEY245" s="44"/>
      <c r="LEZ245" s="44"/>
      <c r="LFA245" s="44"/>
      <c r="LFB245" s="44"/>
      <c r="LFC245" s="44"/>
      <c r="LFD245" s="44"/>
      <c r="LFE245" s="44"/>
      <c r="LFF245" s="44"/>
      <c r="LFG245" s="44"/>
      <c r="LFH245" s="44"/>
      <c r="LFI245" s="44"/>
      <c r="LFJ245" s="44"/>
      <c r="LFK245" s="44"/>
      <c r="LFL245" s="44"/>
      <c r="LFM245" s="44"/>
      <c r="LFN245" s="44"/>
      <c r="LFO245" s="44"/>
      <c r="LFP245" s="44"/>
      <c r="LFQ245" s="44"/>
      <c r="LFR245" s="44"/>
      <c r="LFS245" s="44"/>
      <c r="LFT245" s="44"/>
      <c r="LFU245" s="44"/>
      <c r="LFV245" s="44"/>
      <c r="LFW245" s="44"/>
      <c r="LFX245" s="44"/>
      <c r="LFY245" s="44"/>
      <c r="LFZ245" s="44"/>
      <c r="LGA245" s="44"/>
      <c r="LGB245" s="44"/>
      <c r="LGC245" s="44"/>
      <c r="LGD245" s="44"/>
      <c r="LGE245" s="44"/>
      <c r="LGF245" s="44"/>
      <c r="LGG245" s="44"/>
      <c r="LGH245" s="44"/>
      <c r="LGI245" s="44"/>
      <c r="LGJ245" s="44"/>
      <c r="LGK245" s="44"/>
      <c r="LGL245" s="44"/>
      <c r="LGM245" s="44"/>
      <c r="LGN245" s="44"/>
      <c r="LGO245" s="44"/>
      <c r="LGP245" s="44"/>
      <c r="LGQ245" s="44"/>
      <c r="LGR245" s="44"/>
      <c r="LGS245" s="44"/>
      <c r="LGT245" s="44"/>
      <c r="LGU245" s="44"/>
      <c r="LGV245" s="44"/>
      <c r="LGW245" s="44"/>
      <c r="LGX245" s="44"/>
      <c r="LGY245" s="44"/>
      <c r="LGZ245" s="44"/>
      <c r="LHA245" s="44"/>
      <c r="LHB245" s="44"/>
      <c r="LHC245" s="44"/>
      <c r="LHD245" s="44"/>
      <c r="LHE245" s="44"/>
      <c r="LHF245" s="44"/>
      <c r="LHG245" s="44"/>
      <c r="LHH245" s="44"/>
      <c r="LHI245" s="44"/>
      <c r="LHJ245" s="44"/>
      <c r="LHK245" s="44"/>
      <c r="LHL245" s="44"/>
      <c r="LHM245" s="44"/>
      <c r="LHN245" s="44"/>
      <c r="LHO245" s="44"/>
      <c r="LHP245" s="44"/>
      <c r="LHQ245" s="44"/>
      <c r="LHR245" s="44"/>
      <c r="LHS245" s="44"/>
      <c r="LHT245" s="44"/>
      <c r="LHU245" s="44"/>
      <c r="LHV245" s="44"/>
      <c r="LHW245" s="44"/>
      <c r="LHX245" s="44"/>
      <c r="LHY245" s="44"/>
      <c r="LHZ245" s="44"/>
      <c r="LIA245" s="44"/>
      <c r="LIB245" s="44"/>
      <c r="LIC245" s="44"/>
      <c r="LID245" s="44"/>
      <c r="LIE245" s="44"/>
      <c r="LIF245" s="44"/>
      <c r="LIG245" s="44"/>
      <c r="LIH245" s="44"/>
      <c r="LII245" s="44"/>
      <c r="LIJ245" s="44"/>
      <c r="LIK245" s="44"/>
      <c r="LIL245" s="44"/>
      <c r="LIM245" s="44"/>
      <c r="LIN245" s="44"/>
      <c r="LIO245" s="44"/>
      <c r="LIP245" s="44"/>
      <c r="LIQ245" s="44"/>
      <c r="LIR245" s="44"/>
      <c r="LIS245" s="44"/>
      <c r="LIT245" s="44"/>
      <c r="LIU245" s="44"/>
      <c r="LIV245" s="44"/>
      <c r="LIW245" s="44"/>
      <c r="LIX245" s="44"/>
      <c r="LIY245" s="44"/>
      <c r="LIZ245" s="44"/>
      <c r="LJA245" s="44"/>
      <c r="LJB245" s="44"/>
      <c r="LJC245" s="44"/>
      <c r="LJD245" s="44"/>
      <c r="LJE245" s="44"/>
      <c r="LJF245" s="44"/>
      <c r="LJG245" s="44"/>
      <c r="LJH245" s="44"/>
      <c r="LJI245" s="44"/>
      <c r="LJJ245" s="44"/>
      <c r="LJK245" s="44"/>
      <c r="LJL245" s="44"/>
      <c r="LJM245" s="44"/>
      <c r="LJN245" s="44"/>
      <c r="LJO245" s="44"/>
      <c r="LJP245" s="44"/>
      <c r="LJQ245" s="44"/>
      <c r="LJR245" s="44"/>
      <c r="LJS245" s="44"/>
      <c r="LJT245" s="44"/>
      <c r="LJU245" s="44"/>
      <c r="LJV245" s="44"/>
      <c r="LJW245" s="44"/>
      <c r="LJX245" s="44"/>
      <c r="LJY245" s="44"/>
      <c r="LJZ245" s="44"/>
      <c r="LKA245" s="44"/>
      <c r="LKB245" s="44"/>
      <c r="LKC245" s="44"/>
      <c r="LKD245" s="44"/>
      <c r="LKE245" s="44"/>
      <c r="LKF245" s="44"/>
      <c r="LKG245" s="44"/>
      <c r="LKH245" s="44"/>
      <c r="LKI245" s="44"/>
      <c r="LKJ245" s="44"/>
      <c r="LKK245" s="44"/>
      <c r="LKL245" s="44"/>
      <c r="LKM245" s="44"/>
      <c r="LKN245" s="44"/>
      <c r="LKO245" s="44"/>
      <c r="LKP245" s="44"/>
      <c r="LKQ245" s="44"/>
      <c r="LKR245" s="44"/>
      <c r="LKS245" s="44"/>
      <c r="LKT245" s="44"/>
      <c r="LKU245" s="44"/>
      <c r="LKV245" s="44"/>
      <c r="LKW245" s="44"/>
      <c r="LKX245" s="44"/>
      <c r="LKY245" s="44"/>
      <c r="LKZ245" s="44"/>
      <c r="LLA245" s="44"/>
      <c r="LLB245" s="44"/>
      <c r="LLC245" s="44"/>
      <c r="LLD245" s="44"/>
      <c r="LLE245" s="44"/>
      <c r="LLF245" s="44"/>
      <c r="LLG245" s="44"/>
      <c r="LLH245" s="44"/>
      <c r="LLI245" s="44"/>
      <c r="LLJ245" s="44"/>
      <c r="LLK245" s="44"/>
      <c r="LLL245" s="44"/>
      <c r="LLM245" s="44"/>
      <c r="LLN245" s="44"/>
      <c r="LLO245" s="44"/>
      <c r="LLP245" s="44"/>
      <c r="LLQ245" s="44"/>
      <c r="LLR245" s="44"/>
      <c r="LLS245" s="44"/>
      <c r="LLT245" s="44"/>
      <c r="LLU245" s="44"/>
      <c r="LLV245" s="44"/>
      <c r="LLW245" s="44"/>
      <c r="LLX245" s="44"/>
      <c r="LLY245" s="44"/>
      <c r="LLZ245" s="44"/>
      <c r="LMA245" s="44"/>
      <c r="LMB245" s="44"/>
      <c r="LMC245" s="44"/>
      <c r="LMD245" s="44"/>
      <c r="LME245" s="44"/>
      <c r="LMF245" s="44"/>
      <c r="LMG245" s="44"/>
      <c r="LMH245" s="44"/>
      <c r="LMI245" s="44"/>
      <c r="LMJ245" s="44"/>
      <c r="LMK245" s="44"/>
      <c r="LML245" s="44"/>
      <c r="LMM245" s="44"/>
      <c r="LMN245" s="44"/>
      <c r="LMO245" s="44"/>
      <c r="LMP245" s="44"/>
      <c r="LMQ245" s="44"/>
      <c r="LMR245" s="44"/>
      <c r="LMS245" s="44"/>
      <c r="LMT245" s="44"/>
      <c r="LMU245" s="44"/>
      <c r="LMV245" s="44"/>
      <c r="LMW245" s="44"/>
      <c r="LMX245" s="44"/>
      <c r="LMY245" s="44"/>
      <c r="LMZ245" s="44"/>
      <c r="LNA245" s="44"/>
      <c r="LNB245" s="44"/>
      <c r="LNC245" s="44"/>
      <c r="LND245" s="44"/>
      <c r="LNE245" s="44"/>
      <c r="LNF245" s="44"/>
      <c r="LNG245" s="44"/>
      <c r="LNH245" s="44"/>
      <c r="LNI245" s="44"/>
      <c r="LNJ245" s="44"/>
      <c r="LNK245" s="44"/>
      <c r="LNL245" s="44"/>
      <c r="LNM245" s="44"/>
      <c r="LNN245" s="44"/>
      <c r="LNO245" s="44"/>
      <c r="LNP245" s="44"/>
      <c r="LNQ245" s="44"/>
      <c r="LNR245" s="44"/>
      <c r="LNS245" s="44"/>
      <c r="LNT245" s="44"/>
      <c r="LNU245" s="44"/>
      <c r="LNV245" s="44"/>
      <c r="LNW245" s="44"/>
      <c r="LNX245" s="44"/>
      <c r="LNY245" s="44"/>
      <c r="LNZ245" s="44"/>
      <c r="LOA245" s="44"/>
      <c r="LOB245" s="44"/>
      <c r="LOC245" s="44"/>
      <c r="LOD245" s="44"/>
      <c r="LOE245" s="44"/>
      <c r="LOF245" s="44"/>
      <c r="LOG245" s="44"/>
      <c r="LOH245" s="44"/>
      <c r="LOI245" s="44"/>
      <c r="LOJ245" s="44"/>
      <c r="LOK245" s="44"/>
      <c r="LOL245" s="44"/>
      <c r="LOM245" s="44"/>
      <c r="LON245" s="44"/>
      <c r="LOO245" s="44"/>
      <c r="LOP245" s="44"/>
      <c r="LOQ245" s="44"/>
      <c r="LOR245" s="44"/>
      <c r="LOS245" s="44"/>
      <c r="LOT245" s="44"/>
      <c r="LOU245" s="44"/>
      <c r="LOV245" s="44"/>
      <c r="LOW245" s="44"/>
      <c r="LOX245" s="44"/>
      <c r="LOY245" s="44"/>
      <c r="LOZ245" s="44"/>
      <c r="LPA245" s="44"/>
      <c r="LPB245" s="44"/>
      <c r="LPC245" s="44"/>
      <c r="LPD245" s="44"/>
      <c r="LPE245" s="44"/>
      <c r="LPF245" s="44"/>
      <c r="LPG245" s="44"/>
      <c r="LPH245" s="44"/>
      <c r="LPI245" s="44"/>
      <c r="LPJ245" s="44"/>
      <c r="LPK245" s="44"/>
      <c r="LPL245" s="44"/>
      <c r="LPM245" s="44"/>
      <c r="LPN245" s="44"/>
      <c r="LPO245" s="44"/>
      <c r="LPP245" s="44"/>
      <c r="LPQ245" s="44"/>
      <c r="LPR245" s="44"/>
      <c r="LPS245" s="44"/>
      <c r="LPT245" s="44"/>
      <c r="LPU245" s="44"/>
      <c r="LPV245" s="44"/>
      <c r="LPW245" s="44"/>
      <c r="LPX245" s="44"/>
      <c r="LPY245" s="44"/>
      <c r="LPZ245" s="44"/>
      <c r="LQA245" s="44"/>
      <c r="LQB245" s="44"/>
      <c r="LQC245" s="44"/>
      <c r="LQD245" s="44"/>
      <c r="LQE245" s="44"/>
      <c r="LQF245" s="44"/>
      <c r="LQG245" s="44"/>
      <c r="LQH245" s="44"/>
      <c r="LQI245" s="44"/>
      <c r="LQJ245" s="44"/>
      <c r="LQK245" s="44"/>
      <c r="LQL245" s="44"/>
      <c r="LQM245" s="44"/>
      <c r="LQN245" s="44"/>
      <c r="LQO245" s="44"/>
      <c r="LQP245" s="44"/>
      <c r="LQQ245" s="44"/>
      <c r="LQR245" s="44"/>
      <c r="LQS245" s="44"/>
      <c r="LQT245" s="44"/>
      <c r="LQU245" s="44"/>
      <c r="LQV245" s="44"/>
      <c r="LQW245" s="44"/>
      <c r="LQX245" s="44"/>
      <c r="LQY245" s="44"/>
      <c r="LQZ245" s="44"/>
      <c r="LRA245" s="44"/>
      <c r="LRB245" s="44"/>
      <c r="LRC245" s="44"/>
      <c r="LRD245" s="44"/>
      <c r="LRE245" s="44"/>
      <c r="LRF245" s="44"/>
      <c r="LRG245" s="44"/>
      <c r="LRH245" s="44"/>
      <c r="LRI245" s="44"/>
      <c r="LRJ245" s="44"/>
      <c r="LRK245" s="44"/>
      <c r="LRL245" s="44"/>
      <c r="LRM245" s="44"/>
      <c r="LRN245" s="44"/>
      <c r="LRO245" s="44"/>
      <c r="LRP245" s="44"/>
      <c r="LRQ245" s="44"/>
      <c r="LRR245" s="44"/>
      <c r="LRS245" s="44"/>
      <c r="LRT245" s="44"/>
      <c r="LRU245" s="44"/>
      <c r="LRV245" s="44"/>
      <c r="LRW245" s="44"/>
      <c r="LRX245" s="44"/>
      <c r="LRY245" s="44"/>
      <c r="LRZ245" s="44"/>
      <c r="LSA245" s="44"/>
      <c r="LSB245" s="44"/>
      <c r="LSC245" s="44"/>
      <c r="LSD245" s="44"/>
      <c r="LSE245" s="44"/>
      <c r="LSF245" s="44"/>
      <c r="LSG245" s="44"/>
      <c r="LSH245" s="44"/>
      <c r="LSI245" s="44"/>
      <c r="LSJ245" s="44"/>
      <c r="LSK245" s="44"/>
      <c r="LSL245" s="44"/>
      <c r="LSM245" s="44"/>
      <c r="LSN245" s="44"/>
      <c r="LSO245" s="44"/>
      <c r="LSP245" s="44"/>
      <c r="LSQ245" s="44"/>
      <c r="LSR245" s="44"/>
      <c r="LSS245" s="44"/>
      <c r="LST245" s="44"/>
      <c r="LSU245" s="44"/>
      <c r="LSV245" s="44"/>
      <c r="LSW245" s="44"/>
      <c r="LSX245" s="44"/>
      <c r="LSY245" s="44"/>
      <c r="LSZ245" s="44"/>
      <c r="LTA245" s="44"/>
      <c r="LTB245" s="44"/>
      <c r="LTC245" s="44"/>
      <c r="LTD245" s="44"/>
      <c r="LTE245" s="44"/>
      <c r="LTF245" s="44"/>
      <c r="LTG245" s="44"/>
      <c r="LTH245" s="44"/>
      <c r="LTI245" s="44"/>
      <c r="LTJ245" s="44"/>
      <c r="LTK245" s="44"/>
      <c r="LTL245" s="44"/>
      <c r="LTM245" s="44"/>
      <c r="LTN245" s="44"/>
      <c r="LTO245" s="44"/>
      <c r="LTP245" s="44"/>
      <c r="LTQ245" s="44"/>
      <c r="LTR245" s="44"/>
      <c r="LTS245" s="44"/>
      <c r="LTT245" s="44"/>
      <c r="LTU245" s="44"/>
      <c r="LTV245" s="44"/>
      <c r="LTW245" s="44"/>
      <c r="LTX245" s="44"/>
      <c r="LTY245" s="44"/>
      <c r="LTZ245" s="44"/>
      <c r="LUA245" s="44"/>
      <c r="LUB245" s="44"/>
      <c r="LUC245" s="44"/>
      <c r="LUD245" s="44"/>
      <c r="LUE245" s="44"/>
      <c r="LUF245" s="44"/>
      <c r="LUG245" s="44"/>
      <c r="LUH245" s="44"/>
      <c r="LUI245" s="44"/>
      <c r="LUJ245" s="44"/>
      <c r="LUK245" s="44"/>
      <c r="LUL245" s="44"/>
      <c r="LUM245" s="44"/>
      <c r="LUN245" s="44"/>
      <c r="LUO245" s="44"/>
      <c r="LUP245" s="44"/>
      <c r="LUQ245" s="44"/>
      <c r="LUR245" s="44"/>
      <c r="LUS245" s="44"/>
      <c r="LUT245" s="44"/>
      <c r="LUU245" s="44"/>
      <c r="LUV245" s="44"/>
      <c r="LUW245" s="44"/>
      <c r="LUX245" s="44"/>
      <c r="LUY245" s="44"/>
      <c r="LUZ245" s="44"/>
      <c r="LVA245" s="44"/>
      <c r="LVB245" s="44"/>
      <c r="LVC245" s="44"/>
      <c r="LVD245" s="44"/>
      <c r="LVE245" s="44"/>
      <c r="LVF245" s="44"/>
      <c r="LVG245" s="44"/>
      <c r="LVH245" s="44"/>
      <c r="LVI245" s="44"/>
      <c r="LVJ245" s="44"/>
      <c r="LVK245" s="44"/>
      <c r="LVL245" s="44"/>
      <c r="LVM245" s="44"/>
      <c r="LVN245" s="44"/>
      <c r="LVO245" s="44"/>
      <c r="LVP245" s="44"/>
      <c r="LVQ245" s="44"/>
      <c r="LVR245" s="44"/>
      <c r="LVS245" s="44"/>
      <c r="LVT245" s="44"/>
      <c r="LVU245" s="44"/>
      <c r="LVV245" s="44"/>
      <c r="LVW245" s="44"/>
      <c r="LVX245" s="44"/>
      <c r="LVY245" s="44"/>
      <c r="LVZ245" s="44"/>
      <c r="LWA245" s="44"/>
      <c r="LWB245" s="44"/>
      <c r="LWC245" s="44"/>
      <c r="LWD245" s="44"/>
      <c r="LWE245" s="44"/>
      <c r="LWF245" s="44"/>
      <c r="LWG245" s="44"/>
      <c r="LWH245" s="44"/>
      <c r="LWI245" s="44"/>
      <c r="LWJ245" s="44"/>
      <c r="LWK245" s="44"/>
      <c r="LWL245" s="44"/>
      <c r="LWM245" s="44"/>
      <c r="LWN245" s="44"/>
      <c r="LWO245" s="44"/>
      <c r="LWP245" s="44"/>
      <c r="LWQ245" s="44"/>
      <c r="LWR245" s="44"/>
      <c r="LWS245" s="44"/>
      <c r="LWT245" s="44"/>
      <c r="LWU245" s="44"/>
      <c r="LWV245" s="44"/>
      <c r="LWW245" s="44"/>
      <c r="LWX245" s="44"/>
      <c r="LWY245" s="44"/>
      <c r="LWZ245" s="44"/>
      <c r="LXA245" s="44"/>
      <c r="LXB245" s="44"/>
      <c r="LXC245" s="44"/>
      <c r="LXD245" s="44"/>
      <c r="LXE245" s="44"/>
      <c r="LXF245" s="44"/>
      <c r="LXG245" s="44"/>
      <c r="LXH245" s="44"/>
      <c r="LXI245" s="44"/>
      <c r="LXJ245" s="44"/>
      <c r="LXK245" s="44"/>
      <c r="LXL245" s="44"/>
      <c r="LXM245" s="44"/>
      <c r="LXN245" s="44"/>
      <c r="LXO245" s="44"/>
      <c r="LXP245" s="44"/>
      <c r="LXQ245" s="44"/>
      <c r="LXR245" s="44"/>
      <c r="LXS245" s="44"/>
      <c r="LXT245" s="44"/>
      <c r="LXU245" s="44"/>
      <c r="LXV245" s="44"/>
      <c r="LXW245" s="44"/>
      <c r="LXX245" s="44"/>
      <c r="LXY245" s="44"/>
      <c r="LXZ245" s="44"/>
      <c r="LYA245" s="44"/>
      <c r="LYB245" s="44"/>
      <c r="LYC245" s="44"/>
      <c r="LYD245" s="44"/>
      <c r="LYE245" s="44"/>
      <c r="LYF245" s="44"/>
      <c r="LYG245" s="44"/>
      <c r="LYH245" s="44"/>
      <c r="LYI245" s="44"/>
      <c r="LYJ245" s="44"/>
      <c r="LYK245" s="44"/>
      <c r="LYL245" s="44"/>
      <c r="LYM245" s="44"/>
      <c r="LYN245" s="44"/>
      <c r="LYO245" s="44"/>
      <c r="LYP245" s="44"/>
      <c r="LYQ245" s="44"/>
      <c r="LYR245" s="44"/>
      <c r="LYS245" s="44"/>
      <c r="LYT245" s="44"/>
      <c r="LYU245" s="44"/>
      <c r="LYV245" s="44"/>
      <c r="LYW245" s="44"/>
      <c r="LYX245" s="44"/>
      <c r="LYY245" s="44"/>
      <c r="LYZ245" s="44"/>
      <c r="LZA245" s="44"/>
      <c r="LZB245" s="44"/>
      <c r="LZC245" s="44"/>
      <c r="LZD245" s="44"/>
      <c r="LZE245" s="44"/>
      <c r="LZF245" s="44"/>
      <c r="LZG245" s="44"/>
      <c r="LZH245" s="44"/>
      <c r="LZI245" s="44"/>
      <c r="LZJ245" s="44"/>
      <c r="LZK245" s="44"/>
      <c r="LZL245" s="44"/>
      <c r="LZM245" s="44"/>
      <c r="LZN245" s="44"/>
      <c r="LZO245" s="44"/>
      <c r="LZP245" s="44"/>
      <c r="LZQ245" s="44"/>
      <c r="LZR245" s="44"/>
      <c r="LZS245" s="44"/>
      <c r="LZT245" s="44"/>
      <c r="LZU245" s="44"/>
      <c r="LZV245" s="44"/>
      <c r="LZW245" s="44"/>
      <c r="LZX245" s="44"/>
      <c r="LZY245" s="44"/>
      <c r="LZZ245" s="44"/>
      <c r="MAA245" s="44"/>
      <c r="MAB245" s="44"/>
      <c r="MAC245" s="44"/>
      <c r="MAD245" s="44"/>
      <c r="MAE245" s="44"/>
      <c r="MAF245" s="44"/>
      <c r="MAG245" s="44"/>
      <c r="MAH245" s="44"/>
      <c r="MAI245" s="44"/>
      <c r="MAJ245" s="44"/>
      <c r="MAK245" s="44"/>
      <c r="MAL245" s="44"/>
      <c r="MAM245" s="44"/>
      <c r="MAN245" s="44"/>
      <c r="MAO245" s="44"/>
      <c r="MAP245" s="44"/>
      <c r="MAQ245" s="44"/>
      <c r="MAR245" s="44"/>
      <c r="MAS245" s="44"/>
      <c r="MAT245" s="44"/>
      <c r="MAU245" s="44"/>
      <c r="MAV245" s="44"/>
      <c r="MAW245" s="44"/>
      <c r="MAX245" s="44"/>
      <c r="MAY245" s="44"/>
      <c r="MAZ245" s="44"/>
      <c r="MBA245" s="44"/>
      <c r="MBB245" s="44"/>
      <c r="MBC245" s="44"/>
      <c r="MBD245" s="44"/>
      <c r="MBE245" s="44"/>
      <c r="MBF245" s="44"/>
      <c r="MBG245" s="44"/>
      <c r="MBH245" s="44"/>
      <c r="MBI245" s="44"/>
      <c r="MBJ245" s="44"/>
      <c r="MBK245" s="44"/>
      <c r="MBL245" s="44"/>
      <c r="MBM245" s="44"/>
      <c r="MBN245" s="44"/>
      <c r="MBO245" s="44"/>
      <c r="MBP245" s="44"/>
      <c r="MBQ245" s="44"/>
      <c r="MBR245" s="44"/>
      <c r="MBS245" s="44"/>
      <c r="MBT245" s="44"/>
      <c r="MBU245" s="44"/>
      <c r="MBV245" s="44"/>
      <c r="MBW245" s="44"/>
      <c r="MBX245" s="44"/>
      <c r="MBY245" s="44"/>
      <c r="MBZ245" s="44"/>
      <c r="MCA245" s="44"/>
      <c r="MCB245" s="44"/>
      <c r="MCC245" s="44"/>
      <c r="MCD245" s="44"/>
      <c r="MCE245" s="44"/>
      <c r="MCF245" s="44"/>
      <c r="MCG245" s="44"/>
      <c r="MCH245" s="44"/>
      <c r="MCI245" s="44"/>
      <c r="MCJ245" s="44"/>
      <c r="MCK245" s="44"/>
      <c r="MCL245" s="44"/>
      <c r="MCM245" s="44"/>
      <c r="MCN245" s="44"/>
      <c r="MCO245" s="44"/>
      <c r="MCP245" s="44"/>
      <c r="MCQ245" s="44"/>
      <c r="MCR245" s="44"/>
      <c r="MCS245" s="44"/>
      <c r="MCT245" s="44"/>
      <c r="MCU245" s="44"/>
      <c r="MCV245" s="44"/>
      <c r="MCW245" s="44"/>
      <c r="MCX245" s="44"/>
      <c r="MCY245" s="44"/>
      <c r="MCZ245" s="44"/>
      <c r="MDA245" s="44"/>
      <c r="MDB245" s="44"/>
      <c r="MDC245" s="44"/>
      <c r="MDD245" s="44"/>
      <c r="MDE245" s="44"/>
      <c r="MDF245" s="44"/>
      <c r="MDG245" s="44"/>
      <c r="MDH245" s="44"/>
      <c r="MDI245" s="44"/>
      <c r="MDJ245" s="44"/>
      <c r="MDK245" s="44"/>
      <c r="MDL245" s="44"/>
      <c r="MDM245" s="44"/>
      <c r="MDN245" s="44"/>
      <c r="MDO245" s="44"/>
      <c r="MDP245" s="44"/>
      <c r="MDQ245" s="44"/>
      <c r="MDR245" s="44"/>
      <c r="MDS245" s="44"/>
      <c r="MDT245" s="44"/>
      <c r="MDU245" s="44"/>
      <c r="MDV245" s="44"/>
      <c r="MDW245" s="44"/>
      <c r="MDX245" s="44"/>
      <c r="MDY245" s="44"/>
      <c r="MDZ245" s="44"/>
      <c r="MEA245" s="44"/>
      <c r="MEB245" s="44"/>
      <c r="MEC245" s="44"/>
      <c r="MED245" s="44"/>
      <c r="MEE245" s="44"/>
      <c r="MEF245" s="44"/>
      <c r="MEG245" s="44"/>
      <c r="MEH245" s="44"/>
      <c r="MEI245" s="44"/>
      <c r="MEJ245" s="44"/>
      <c r="MEK245" s="44"/>
      <c r="MEL245" s="44"/>
      <c r="MEM245" s="44"/>
      <c r="MEN245" s="44"/>
      <c r="MEO245" s="44"/>
      <c r="MEP245" s="44"/>
      <c r="MEQ245" s="44"/>
      <c r="MER245" s="44"/>
      <c r="MES245" s="44"/>
      <c r="MET245" s="44"/>
      <c r="MEU245" s="44"/>
      <c r="MEV245" s="44"/>
      <c r="MEW245" s="44"/>
      <c r="MEX245" s="44"/>
      <c r="MEY245" s="44"/>
      <c r="MEZ245" s="44"/>
      <c r="MFA245" s="44"/>
      <c r="MFB245" s="44"/>
      <c r="MFC245" s="44"/>
      <c r="MFD245" s="44"/>
      <c r="MFE245" s="44"/>
      <c r="MFF245" s="44"/>
      <c r="MFG245" s="44"/>
      <c r="MFH245" s="44"/>
      <c r="MFI245" s="44"/>
      <c r="MFJ245" s="44"/>
      <c r="MFK245" s="44"/>
      <c r="MFL245" s="44"/>
      <c r="MFM245" s="44"/>
      <c r="MFN245" s="44"/>
      <c r="MFO245" s="44"/>
      <c r="MFP245" s="44"/>
      <c r="MFQ245" s="44"/>
      <c r="MFR245" s="44"/>
      <c r="MFS245" s="44"/>
      <c r="MFT245" s="44"/>
      <c r="MFU245" s="44"/>
      <c r="MFV245" s="44"/>
      <c r="MFW245" s="44"/>
      <c r="MFX245" s="44"/>
      <c r="MFY245" s="44"/>
      <c r="MFZ245" s="44"/>
      <c r="MGA245" s="44"/>
      <c r="MGB245" s="44"/>
      <c r="MGC245" s="44"/>
      <c r="MGD245" s="44"/>
      <c r="MGE245" s="44"/>
      <c r="MGF245" s="44"/>
      <c r="MGG245" s="44"/>
      <c r="MGH245" s="44"/>
      <c r="MGI245" s="44"/>
      <c r="MGJ245" s="44"/>
      <c r="MGK245" s="44"/>
      <c r="MGL245" s="44"/>
      <c r="MGM245" s="44"/>
      <c r="MGN245" s="44"/>
      <c r="MGO245" s="44"/>
      <c r="MGP245" s="44"/>
      <c r="MGQ245" s="44"/>
      <c r="MGR245" s="44"/>
      <c r="MGS245" s="44"/>
      <c r="MGT245" s="44"/>
      <c r="MGU245" s="44"/>
      <c r="MGV245" s="44"/>
      <c r="MGW245" s="44"/>
      <c r="MGX245" s="44"/>
      <c r="MGY245" s="44"/>
      <c r="MGZ245" s="44"/>
      <c r="MHA245" s="44"/>
      <c r="MHB245" s="44"/>
      <c r="MHC245" s="44"/>
      <c r="MHD245" s="44"/>
      <c r="MHE245" s="44"/>
      <c r="MHF245" s="44"/>
      <c r="MHG245" s="44"/>
      <c r="MHH245" s="44"/>
      <c r="MHI245" s="44"/>
      <c r="MHJ245" s="44"/>
      <c r="MHK245" s="44"/>
      <c r="MHL245" s="44"/>
      <c r="MHM245" s="44"/>
      <c r="MHN245" s="44"/>
      <c r="MHO245" s="44"/>
      <c r="MHP245" s="44"/>
      <c r="MHQ245" s="44"/>
      <c r="MHR245" s="44"/>
      <c r="MHS245" s="44"/>
      <c r="MHT245" s="44"/>
      <c r="MHU245" s="44"/>
      <c r="MHV245" s="44"/>
      <c r="MHW245" s="44"/>
      <c r="MHX245" s="44"/>
      <c r="MHY245" s="44"/>
      <c r="MHZ245" s="44"/>
      <c r="MIA245" s="44"/>
      <c r="MIB245" s="44"/>
      <c r="MIC245" s="44"/>
      <c r="MID245" s="44"/>
      <c r="MIE245" s="44"/>
      <c r="MIF245" s="44"/>
      <c r="MIG245" s="44"/>
      <c r="MIH245" s="44"/>
      <c r="MII245" s="44"/>
      <c r="MIJ245" s="44"/>
      <c r="MIK245" s="44"/>
      <c r="MIL245" s="44"/>
      <c r="MIM245" s="44"/>
      <c r="MIN245" s="44"/>
      <c r="MIO245" s="44"/>
      <c r="MIP245" s="44"/>
      <c r="MIQ245" s="44"/>
      <c r="MIR245" s="44"/>
      <c r="MIS245" s="44"/>
      <c r="MIT245" s="44"/>
      <c r="MIU245" s="44"/>
      <c r="MIV245" s="44"/>
      <c r="MIW245" s="44"/>
      <c r="MIX245" s="44"/>
      <c r="MIY245" s="44"/>
      <c r="MIZ245" s="44"/>
      <c r="MJA245" s="44"/>
      <c r="MJB245" s="44"/>
      <c r="MJC245" s="44"/>
      <c r="MJD245" s="44"/>
      <c r="MJE245" s="44"/>
      <c r="MJF245" s="44"/>
      <c r="MJG245" s="44"/>
      <c r="MJH245" s="44"/>
      <c r="MJI245" s="44"/>
      <c r="MJJ245" s="44"/>
      <c r="MJK245" s="44"/>
      <c r="MJL245" s="44"/>
      <c r="MJM245" s="44"/>
      <c r="MJN245" s="44"/>
      <c r="MJO245" s="44"/>
      <c r="MJP245" s="44"/>
      <c r="MJQ245" s="44"/>
      <c r="MJR245" s="44"/>
      <c r="MJS245" s="44"/>
      <c r="MJT245" s="44"/>
      <c r="MJU245" s="44"/>
      <c r="MJV245" s="44"/>
      <c r="MJW245" s="44"/>
      <c r="MJX245" s="44"/>
      <c r="MJY245" s="44"/>
      <c r="MJZ245" s="44"/>
      <c r="MKA245" s="44"/>
      <c r="MKB245" s="44"/>
      <c r="MKC245" s="44"/>
      <c r="MKD245" s="44"/>
      <c r="MKE245" s="44"/>
      <c r="MKF245" s="44"/>
      <c r="MKG245" s="44"/>
      <c r="MKH245" s="44"/>
      <c r="MKI245" s="44"/>
      <c r="MKJ245" s="44"/>
      <c r="MKK245" s="44"/>
      <c r="MKL245" s="44"/>
      <c r="MKM245" s="44"/>
      <c r="MKN245" s="44"/>
      <c r="MKO245" s="44"/>
      <c r="MKP245" s="44"/>
      <c r="MKQ245" s="44"/>
      <c r="MKR245" s="44"/>
      <c r="MKS245" s="44"/>
      <c r="MKT245" s="44"/>
      <c r="MKU245" s="44"/>
      <c r="MKV245" s="44"/>
      <c r="MKW245" s="44"/>
      <c r="MKX245" s="44"/>
      <c r="MKY245" s="44"/>
      <c r="MKZ245" s="44"/>
      <c r="MLA245" s="44"/>
      <c r="MLB245" s="44"/>
      <c r="MLC245" s="44"/>
      <c r="MLD245" s="44"/>
      <c r="MLE245" s="44"/>
      <c r="MLF245" s="44"/>
      <c r="MLG245" s="44"/>
      <c r="MLH245" s="44"/>
      <c r="MLI245" s="44"/>
      <c r="MLJ245" s="44"/>
      <c r="MLK245" s="44"/>
      <c r="MLL245" s="44"/>
      <c r="MLM245" s="44"/>
      <c r="MLN245" s="44"/>
      <c r="MLO245" s="44"/>
      <c r="MLP245" s="44"/>
      <c r="MLQ245" s="44"/>
      <c r="MLR245" s="44"/>
      <c r="MLS245" s="44"/>
      <c r="MLT245" s="44"/>
      <c r="MLU245" s="44"/>
      <c r="MLV245" s="44"/>
      <c r="MLW245" s="44"/>
      <c r="MLX245" s="44"/>
      <c r="MLY245" s="44"/>
      <c r="MLZ245" s="44"/>
      <c r="MMA245" s="44"/>
      <c r="MMB245" s="44"/>
      <c r="MMC245" s="44"/>
      <c r="MMD245" s="44"/>
      <c r="MME245" s="44"/>
      <c r="MMF245" s="44"/>
      <c r="MMG245" s="44"/>
      <c r="MMH245" s="44"/>
      <c r="MMI245" s="44"/>
      <c r="MMJ245" s="44"/>
      <c r="MMK245" s="44"/>
      <c r="MML245" s="44"/>
      <c r="MMM245" s="44"/>
      <c r="MMN245" s="44"/>
      <c r="MMO245" s="44"/>
      <c r="MMP245" s="44"/>
      <c r="MMQ245" s="44"/>
      <c r="MMR245" s="44"/>
      <c r="MMS245" s="44"/>
      <c r="MMT245" s="44"/>
      <c r="MMU245" s="44"/>
      <c r="MMV245" s="44"/>
      <c r="MMW245" s="44"/>
      <c r="MMX245" s="44"/>
      <c r="MMY245" s="44"/>
      <c r="MMZ245" s="44"/>
      <c r="MNA245" s="44"/>
      <c r="MNB245" s="44"/>
      <c r="MNC245" s="44"/>
      <c r="MND245" s="44"/>
      <c r="MNE245" s="44"/>
      <c r="MNF245" s="44"/>
      <c r="MNG245" s="44"/>
      <c r="MNH245" s="44"/>
      <c r="MNI245" s="44"/>
      <c r="MNJ245" s="44"/>
      <c r="MNK245" s="44"/>
      <c r="MNL245" s="44"/>
      <c r="MNM245" s="44"/>
      <c r="MNN245" s="44"/>
      <c r="MNO245" s="44"/>
      <c r="MNP245" s="44"/>
      <c r="MNQ245" s="44"/>
      <c r="MNR245" s="44"/>
      <c r="MNS245" s="44"/>
      <c r="MNT245" s="44"/>
      <c r="MNU245" s="44"/>
      <c r="MNV245" s="44"/>
      <c r="MNW245" s="44"/>
      <c r="MNX245" s="44"/>
      <c r="MNY245" s="44"/>
      <c r="MNZ245" s="44"/>
      <c r="MOA245" s="44"/>
      <c r="MOB245" s="44"/>
      <c r="MOC245" s="44"/>
      <c r="MOD245" s="44"/>
      <c r="MOE245" s="44"/>
      <c r="MOF245" s="44"/>
      <c r="MOG245" s="44"/>
      <c r="MOH245" s="44"/>
      <c r="MOI245" s="44"/>
      <c r="MOJ245" s="44"/>
      <c r="MOK245" s="44"/>
      <c r="MOL245" s="44"/>
      <c r="MOM245" s="44"/>
      <c r="MON245" s="44"/>
      <c r="MOO245" s="44"/>
      <c r="MOP245" s="44"/>
      <c r="MOQ245" s="44"/>
      <c r="MOR245" s="44"/>
      <c r="MOS245" s="44"/>
      <c r="MOT245" s="44"/>
      <c r="MOU245" s="44"/>
      <c r="MOV245" s="44"/>
      <c r="MOW245" s="44"/>
      <c r="MOX245" s="44"/>
      <c r="MOY245" s="44"/>
      <c r="MOZ245" s="44"/>
      <c r="MPA245" s="44"/>
      <c r="MPB245" s="44"/>
      <c r="MPC245" s="44"/>
      <c r="MPD245" s="44"/>
      <c r="MPE245" s="44"/>
      <c r="MPF245" s="44"/>
      <c r="MPG245" s="44"/>
      <c r="MPH245" s="44"/>
      <c r="MPI245" s="44"/>
      <c r="MPJ245" s="44"/>
      <c r="MPK245" s="44"/>
      <c r="MPL245" s="44"/>
      <c r="MPM245" s="44"/>
      <c r="MPN245" s="44"/>
      <c r="MPO245" s="44"/>
      <c r="MPP245" s="44"/>
      <c r="MPQ245" s="44"/>
      <c r="MPR245" s="44"/>
      <c r="MPS245" s="44"/>
      <c r="MPT245" s="44"/>
      <c r="MPU245" s="44"/>
      <c r="MPV245" s="44"/>
      <c r="MPW245" s="44"/>
      <c r="MPX245" s="44"/>
      <c r="MPY245" s="44"/>
      <c r="MPZ245" s="44"/>
      <c r="MQA245" s="44"/>
      <c r="MQB245" s="44"/>
      <c r="MQC245" s="44"/>
      <c r="MQD245" s="44"/>
      <c r="MQE245" s="44"/>
      <c r="MQF245" s="44"/>
      <c r="MQG245" s="44"/>
      <c r="MQH245" s="44"/>
      <c r="MQI245" s="44"/>
      <c r="MQJ245" s="44"/>
      <c r="MQK245" s="44"/>
      <c r="MQL245" s="44"/>
      <c r="MQM245" s="44"/>
      <c r="MQN245" s="44"/>
      <c r="MQO245" s="44"/>
      <c r="MQP245" s="44"/>
      <c r="MQQ245" s="44"/>
      <c r="MQR245" s="44"/>
      <c r="MQS245" s="44"/>
      <c r="MQT245" s="44"/>
      <c r="MQU245" s="44"/>
      <c r="MQV245" s="44"/>
      <c r="MQW245" s="44"/>
      <c r="MQX245" s="44"/>
      <c r="MQY245" s="44"/>
      <c r="MQZ245" s="44"/>
      <c r="MRA245" s="44"/>
      <c r="MRB245" s="44"/>
      <c r="MRC245" s="44"/>
      <c r="MRD245" s="44"/>
      <c r="MRE245" s="44"/>
      <c r="MRF245" s="44"/>
      <c r="MRG245" s="44"/>
      <c r="MRH245" s="44"/>
      <c r="MRI245" s="44"/>
      <c r="MRJ245" s="44"/>
      <c r="MRK245" s="44"/>
      <c r="MRL245" s="44"/>
      <c r="MRM245" s="44"/>
      <c r="MRN245" s="44"/>
      <c r="MRO245" s="44"/>
      <c r="MRP245" s="44"/>
      <c r="MRQ245" s="44"/>
      <c r="MRR245" s="44"/>
      <c r="MRS245" s="44"/>
      <c r="MRT245" s="44"/>
      <c r="MRU245" s="44"/>
      <c r="MRV245" s="44"/>
      <c r="MRW245" s="44"/>
      <c r="MRX245" s="44"/>
      <c r="MRY245" s="44"/>
      <c r="MRZ245" s="44"/>
      <c r="MSA245" s="44"/>
      <c r="MSB245" s="44"/>
      <c r="MSC245" s="44"/>
      <c r="MSD245" s="44"/>
      <c r="MSE245" s="44"/>
      <c r="MSF245" s="44"/>
      <c r="MSG245" s="44"/>
      <c r="MSH245" s="44"/>
      <c r="MSI245" s="44"/>
      <c r="MSJ245" s="44"/>
      <c r="MSK245" s="44"/>
      <c r="MSL245" s="44"/>
      <c r="MSM245" s="44"/>
      <c r="MSN245" s="44"/>
      <c r="MSO245" s="44"/>
      <c r="MSP245" s="44"/>
      <c r="MSQ245" s="44"/>
      <c r="MSR245" s="44"/>
      <c r="MSS245" s="44"/>
      <c r="MST245" s="44"/>
      <c r="MSU245" s="44"/>
      <c r="MSV245" s="44"/>
      <c r="MSW245" s="44"/>
      <c r="MSX245" s="44"/>
      <c r="MSY245" s="44"/>
      <c r="MSZ245" s="44"/>
      <c r="MTA245" s="44"/>
      <c r="MTB245" s="44"/>
      <c r="MTC245" s="44"/>
      <c r="MTD245" s="44"/>
      <c r="MTE245" s="44"/>
      <c r="MTF245" s="44"/>
      <c r="MTG245" s="44"/>
      <c r="MTH245" s="44"/>
      <c r="MTI245" s="44"/>
      <c r="MTJ245" s="44"/>
      <c r="MTK245" s="44"/>
      <c r="MTL245" s="44"/>
      <c r="MTM245" s="44"/>
      <c r="MTN245" s="44"/>
      <c r="MTO245" s="44"/>
      <c r="MTP245" s="44"/>
      <c r="MTQ245" s="44"/>
      <c r="MTR245" s="44"/>
      <c r="MTS245" s="44"/>
      <c r="MTT245" s="44"/>
      <c r="MTU245" s="44"/>
      <c r="MTV245" s="44"/>
      <c r="MTW245" s="44"/>
      <c r="MTX245" s="44"/>
      <c r="MTY245" s="44"/>
      <c r="MTZ245" s="44"/>
      <c r="MUA245" s="44"/>
      <c r="MUB245" s="44"/>
      <c r="MUC245" s="44"/>
      <c r="MUD245" s="44"/>
      <c r="MUE245" s="44"/>
      <c r="MUF245" s="44"/>
      <c r="MUG245" s="44"/>
      <c r="MUH245" s="44"/>
      <c r="MUI245" s="44"/>
      <c r="MUJ245" s="44"/>
      <c r="MUK245" s="44"/>
      <c r="MUL245" s="44"/>
      <c r="MUM245" s="44"/>
      <c r="MUN245" s="44"/>
      <c r="MUO245" s="44"/>
      <c r="MUP245" s="44"/>
      <c r="MUQ245" s="44"/>
      <c r="MUR245" s="44"/>
      <c r="MUS245" s="44"/>
      <c r="MUT245" s="44"/>
      <c r="MUU245" s="44"/>
      <c r="MUV245" s="44"/>
      <c r="MUW245" s="44"/>
      <c r="MUX245" s="44"/>
      <c r="MUY245" s="44"/>
      <c r="MUZ245" s="44"/>
      <c r="MVA245" s="44"/>
      <c r="MVB245" s="44"/>
      <c r="MVC245" s="44"/>
      <c r="MVD245" s="44"/>
      <c r="MVE245" s="44"/>
      <c r="MVF245" s="44"/>
      <c r="MVG245" s="44"/>
      <c r="MVH245" s="44"/>
      <c r="MVI245" s="44"/>
      <c r="MVJ245" s="44"/>
      <c r="MVK245" s="44"/>
      <c r="MVL245" s="44"/>
      <c r="MVM245" s="44"/>
      <c r="MVN245" s="44"/>
      <c r="MVO245" s="44"/>
      <c r="MVP245" s="44"/>
      <c r="MVQ245" s="44"/>
      <c r="MVR245" s="44"/>
      <c r="MVS245" s="44"/>
      <c r="MVT245" s="44"/>
      <c r="MVU245" s="44"/>
      <c r="MVV245" s="44"/>
      <c r="MVW245" s="44"/>
      <c r="MVX245" s="44"/>
      <c r="MVY245" s="44"/>
      <c r="MVZ245" s="44"/>
      <c r="MWA245" s="44"/>
      <c r="MWB245" s="44"/>
      <c r="MWC245" s="44"/>
      <c r="MWD245" s="44"/>
      <c r="MWE245" s="44"/>
      <c r="MWF245" s="44"/>
      <c r="MWG245" s="44"/>
      <c r="MWH245" s="44"/>
      <c r="MWI245" s="44"/>
      <c r="MWJ245" s="44"/>
      <c r="MWK245" s="44"/>
      <c r="MWL245" s="44"/>
      <c r="MWM245" s="44"/>
      <c r="MWN245" s="44"/>
      <c r="MWO245" s="44"/>
      <c r="MWP245" s="44"/>
      <c r="MWQ245" s="44"/>
      <c r="MWR245" s="44"/>
      <c r="MWS245" s="44"/>
      <c r="MWT245" s="44"/>
      <c r="MWU245" s="44"/>
      <c r="MWV245" s="44"/>
      <c r="MWW245" s="44"/>
      <c r="MWX245" s="44"/>
      <c r="MWY245" s="44"/>
      <c r="MWZ245" s="44"/>
      <c r="MXA245" s="44"/>
      <c r="MXB245" s="44"/>
      <c r="MXC245" s="44"/>
      <c r="MXD245" s="44"/>
      <c r="MXE245" s="44"/>
      <c r="MXF245" s="44"/>
      <c r="MXG245" s="44"/>
      <c r="MXH245" s="44"/>
      <c r="MXI245" s="44"/>
      <c r="MXJ245" s="44"/>
      <c r="MXK245" s="44"/>
      <c r="MXL245" s="44"/>
      <c r="MXM245" s="44"/>
      <c r="MXN245" s="44"/>
      <c r="MXO245" s="44"/>
      <c r="MXP245" s="44"/>
      <c r="MXQ245" s="44"/>
      <c r="MXR245" s="44"/>
      <c r="MXS245" s="44"/>
      <c r="MXT245" s="44"/>
      <c r="MXU245" s="44"/>
      <c r="MXV245" s="44"/>
      <c r="MXW245" s="44"/>
      <c r="MXX245" s="44"/>
      <c r="MXY245" s="44"/>
      <c r="MXZ245" s="44"/>
      <c r="MYA245" s="44"/>
      <c r="MYB245" s="44"/>
      <c r="MYC245" s="44"/>
      <c r="MYD245" s="44"/>
      <c r="MYE245" s="44"/>
      <c r="MYF245" s="44"/>
      <c r="MYG245" s="44"/>
      <c r="MYH245" s="44"/>
      <c r="MYI245" s="44"/>
      <c r="MYJ245" s="44"/>
      <c r="MYK245" s="44"/>
      <c r="MYL245" s="44"/>
      <c r="MYM245" s="44"/>
      <c r="MYN245" s="44"/>
      <c r="MYO245" s="44"/>
      <c r="MYP245" s="44"/>
      <c r="MYQ245" s="44"/>
      <c r="MYR245" s="44"/>
      <c r="MYS245" s="44"/>
      <c r="MYT245" s="44"/>
      <c r="MYU245" s="44"/>
      <c r="MYV245" s="44"/>
      <c r="MYW245" s="44"/>
      <c r="MYX245" s="44"/>
      <c r="MYY245" s="44"/>
      <c r="MYZ245" s="44"/>
      <c r="MZA245" s="44"/>
      <c r="MZB245" s="44"/>
      <c r="MZC245" s="44"/>
      <c r="MZD245" s="44"/>
      <c r="MZE245" s="44"/>
      <c r="MZF245" s="44"/>
      <c r="MZG245" s="44"/>
      <c r="MZH245" s="44"/>
      <c r="MZI245" s="44"/>
      <c r="MZJ245" s="44"/>
      <c r="MZK245" s="44"/>
      <c r="MZL245" s="44"/>
      <c r="MZM245" s="44"/>
      <c r="MZN245" s="44"/>
      <c r="MZO245" s="44"/>
      <c r="MZP245" s="44"/>
      <c r="MZQ245" s="44"/>
      <c r="MZR245" s="44"/>
      <c r="MZS245" s="44"/>
      <c r="MZT245" s="44"/>
      <c r="MZU245" s="44"/>
      <c r="MZV245" s="44"/>
      <c r="MZW245" s="44"/>
      <c r="MZX245" s="44"/>
      <c r="MZY245" s="44"/>
      <c r="MZZ245" s="44"/>
      <c r="NAA245" s="44"/>
      <c r="NAB245" s="44"/>
      <c r="NAC245" s="44"/>
      <c r="NAD245" s="44"/>
      <c r="NAE245" s="44"/>
      <c r="NAF245" s="44"/>
      <c r="NAG245" s="44"/>
      <c r="NAH245" s="44"/>
      <c r="NAI245" s="44"/>
      <c r="NAJ245" s="44"/>
      <c r="NAK245" s="44"/>
      <c r="NAL245" s="44"/>
      <c r="NAM245" s="44"/>
      <c r="NAN245" s="44"/>
      <c r="NAO245" s="44"/>
      <c r="NAP245" s="44"/>
      <c r="NAQ245" s="44"/>
      <c r="NAR245" s="44"/>
      <c r="NAS245" s="44"/>
      <c r="NAT245" s="44"/>
      <c r="NAU245" s="44"/>
      <c r="NAV245" s="44"/>
      <c r="NAW245" s="44"/>
      <c r="NAX245" s="44"/>
      <c r="NAY245" s="44"/>
      <c r="NAZ245" s="44"/>
      <c r="NBA245" s="44"/>
      <c r="NBB245" s="44"/>
      <c r="NBC245" s="44"/>
      <c r="NBD245" s="44"/>
      <c r="NBE245" s="44"/>
      <c r="NBF245" s="44"/>
      <c r="NBG245" s="44"/>
      <c r="NBH245" s="44"/>
      <c r="NBI245" s="44"/>
      <c r="NBJ245" s="44"/>
      <c r="NBK245" s="44"/>
      <c r="NBL245" s="44"/>
      <c r="NBM245" s="44"/>
      <c r="NBN245" s="44"/>
      <c r="NBO245" s="44"/>
      <c r="NBP245" s="44"/>
      <c r="NBQ245" s="44"/>
      <c r="NBR245" s="44"/>
      <c r="NBS245" s="44"/>
      <c r="NBT245" s="44"/>
      <c r="NBU245" s="44"/>
      <c r="NBV245" s="44"/>
      <c r="NBW245" s="44"/>
      <c r="NBX245" s="44"/>
      <c r="NBY245" s="44"/>
      <c r="NBZ245" s="44"/>
      <c r="NCA245" s="44"/>
      <c r="NCB245" s="44"/>
      <c r="NCC245" s="44"/>
      <c r="NCD245" s="44"/>
      <c r="NCE245" s="44"/>
      <c r="NCF245" s="44"/>
      <c r="NCG245" s="44"/>
      <c r="NCH245" s="44"/>
      <c r="NCI245" s="44"/>
      <c r="NCJ245" s="44"/>
      <c r="NCK245" s="44"/>
      <c r="NCL245" s="44"/>
      <c r="NCM245" s="44"/>
      <c r="NCN245" s="44"/>
      <c r="NCO245" s="44"/>
      <c r="NCP245" s="44"/>
      <c r="NCQ245" s="44"/>
      <c r="NCR245" s="44"/>
      <c r="NCS245" s="44"/>
      <c r="NCT245" s="44"/>
      <c r="NCU245" s="44"/>
      <c r="NCV245" s="44"/>
      <c r="NCW245" s="44"/>
      <c r="NCX245" s="44"/>
      <c r="NCY245" s="44"/>
      <c r="NCZ245" s="44"/>
      <c r="NDA245" s="44"/>
      <c r="NDB245" s="44"/>
      <c r="NDC245" s="44"/>
      <c r="NDD245" s="44"/>
      <c r="NDE245" s="44"/>
      <c r="NDF245" s="44"/>
      <c r="NDG245" s="44"/>
      <c r="NDH245" s="44"/>
      <c r="NDI245" s="44"/>
      <c r="NDJ245" s="44"/>
      <c r="NDK245" s="44"/>
      <c r="NDL245" s="44"/>
      <c r="NDM245" s="44"/>
      <c r="NDN245" s="44"/>
      <c r="NDO245" s="44"/>
      <c r="NDP245" s="44"/>
      <c r="NDQ245" s="44"/>
      <c r="NDR245" s="44"/>
      <c r="NDS245" s="44"/>
      <c r="NDT245" s="44"/>
      <c r="NDU245" s="44"/>
      <c r="NDV245" s="44"/>
      <c r="NDW245" s="44"/>
      <c r="NDX245" s="44"/>
      <c r="NDY245" s="44"/>
      <c r="NDZ245" s="44"/>
      <c r="NEA245" s="44"/>
      <c r="NEB245" s="44"/>
      <c r="NEC245" s="44"/>
      <c r="NED245" s="44"/>
      <c r="NEE245" s="44"/>
      <c r="NEF245" s="44"/>
      <c r="NEG245" s="44"/>
      <c r="NEH245" s="44"/>
      <c r="NEI245" s="44"/>
      <c r="NEJ245" s="44"/>
      <c r="NEK245" s="44"/>
      <c r="NEL245" s="44"/>
      <c r="NEM245" s="44"/>
      <c r="NEN245" s="44"/>
      <c r="NEO245" s="44"/>
      <c r="NEP245" s="44"/>
      <c r="NEQ245" s="44"/>
      <c r="NER245" s="44"/>
      <c r="NES245" s="44"/>
      <c r="NET245" s="44"/>
      <c r="NEU245" s="44"/>
      <c r="NEV245" s="44"/>
      <c r="NEW245" s="44"/>
      <c r="NEX245" s="44"/>
      <c r="NEY245" s="44"/>
      <c r="NEZ245" s="44"/>
      <c r="NFA245" s="44"/>
      <c r="NFB245" s="44"/>
      <c r="NFC245" s="44"/>
      <c r="NFD245" s="44"/>
      <c r="NFE245" s="44"/>
      <c r="NFF245" s="44"/>
      <c r="NFG245" s="44"/>
      <c r="NFH245" s="44"/>
      <c r="NFI245" s="44"/>
      <c r="NFJ245" s="44"/>
      <c r="NFK245" s="44"/>
      <c r="NFL245" s="44"/>
      <c r="NFM245" s="44"/>
      <c r="NFN245" s="44"/>
      <c r="NFO245" s="44"/>
      <c r="NFP245" s="44"/>
      <c r="NFQ245" s="44"/>
      <c r="NFR245" s="44"/>
      <c r="NFS245" s="44"/>
      <c r="NFT245" s="44"/>
      <c r="NFU245" s="44"/>
      <c r="NFV245" s="44"/>
      <c r="NFW245" s="44"/>
      <c r="NFX245" s="44"/>
      <c r="NFY245" s="44"/>
      <c r="NFZ245" s="44"/>
      <c r="NGA245" s="44"/>
      <c r="NGB245" s="44"/>
      <c r="NGC245" s="44"/>
      <c r="NGD245" s="44"/>
      <c r="NGE245" s="44"/>
      <c r="NGF245" s="44"/>
      <c r="NGG245" s="44"/>
      <c r="NGH245" s="44"/>
      <c r="NGI245" s="44"/>
      <c r="NGJ245" s="44"/>
      <c r="NGK245" s="44"/>
      <c r="NGL245" s="44"/>
      <c r="NGM245" s="44"/>
      <c r="NGN245" s="44"/>
      <c r="NGO245" s="44"/>
      <c r="NGP245" s="44"/>
      <c r="NGQ245" s="44"/>
      <c r="NGR245" s="44"/>
      <c r="NGS245" s="44"/>
      <c r="NGT245" s="44"/>
      <c r="NGU245" s="44"/>
      <c r="NGV245" s="44"/>
      <c r="NGW245" s="44"/>
      <c r="NGX245" s="44"/>
      <c r="NGY245" s="44"/>
      <c r="NGZ245" s="44"/>
      <c r="NHA245" s="44"/>
      <c r="NHB245" s="44"/>
      <c r="NHC245" s="44"/>
      <c r="NHD245" s="44"/>
      <c r="NHE245" s="44"/>
      <c r="NHF245" s="44"/>
      <c r="NHG245" s="44"/>
      <c r="NHH245" s="44"/>
      <c r="NHI245" s="44"/>
      <c r="NHJ245" s="44"/>
      <c r="NHK245" s="44"/>
      <c r="NHL245" s="44"/>
      <c r="NHM245" s="44"/>
      <c r="NHN245" s="44"/>
      <c r="NHO245" s="44"/>
      <c r="NHP245" s="44"/>
      <c r="NHQ245" s="44"/>
      <c r="NHR245" s="44"/>
      <c r="NHS245" s="44"/>
      <c r="NHT245" s="44"/>
      <c r="NHU245" s="44"/>
      <c r="NHV245" s="44"/>
      <c r="NHW245" s="44"/>
      <c r="NHX245" s="44"/>
      <c r="NHY245" s="44"/>
      <c r="NHZ245" s="44"/>
      <c r="NIA245" s="44"/>
      <c r="NIB245" s="44"/>
      <c r="NIC245" s="44"/>
      <c r="NID245" s="44"/>
      <c r="NIE245" s="44"/>
      <c r="NIF245" s="44"/>
      <c r="NIG245" s="44"/>
      <c r="NIH245" s="44"/>
      <c r="NII245" s="44"/>
      <c r="NIJ245" s="44"/>
      <c r="NIK245" s="44"/>
      <c r="NIL245" s="44"/>
      <c r="NIM245" s="44"/>
      <c r="NIN245" s="44"/>
      <c r="NIO245" s="44"/>
      <c r="NIP245" s="44"/>
      <c r="NIQ245" s="44"/>
      <c r="NIR245" s="44"/>
      <c r="NIS245" s="44"/>
      <c r="NIT245" s="44"/>
      <c r="NIU245" s="44"/>
      <c r="NIV245" s="44"/>
      <c r="NIW245" s="44"/>
      <c r="NIX245" s="44"/>
      <c r="NIY245" s="44"/>
      <c r="NIZ245" s="44"/>
      <c r="NJA245" s="44"/>
      <c r="NJB245" s="44"/>
      <c r="NJC245" s="44"/>
      <c r="NJD245" s="44"/>
      <c r="NJE245" s="44"/>
      <c r="NJF245" s="44"/>
      <c r="NJG245" s="44"/>
      <c r="NJH245" s="44"/>
      <c r="NJI245" s="44"/>
      <c r="NJJ245" s="44"/>
      <c r="NJK245" s="44"/>
      <c r="NJL245" s="44"/>
      <c r="NJM245" s="44"/>
      <c r="NJN245" s="44"/>
      <c r="NJO245" s="44"/>
      <c r="NJP245" s="44"/>
      <c r="NJQ245" s="44"/>
      <c r="NJR245" s="44"/>
      <c r="NJS245" s="44"/>
      <c r="NJT245" s="44"/>
      <c r="NJU245" s="44"/>
      <c r="NJV245" s="44"/>
      <c r="NJW245" s="44"/>
      <c r="NJX245" s="44"/>
      <c r="NJY245" s="44"/>
      <c r="NJZ245" s="44"/>
      <c r="NKA245" s="44"/>
      <c r="NKB245" s="44"/>
      <c r="NKC245" s="44"/>
      <c r="NKD245" s="44"/>
      <c r="NKE245" s="44"/>
      <c r="NKF245" s="44"/>
      <c r="NKG245" s="44"/>
      <c r="NKH245" s="44"/>
      <c r="NKI245" s="44"/>
      <c r="NKJ245" s="44"/>
      <c r="NKK245" s="44"/>
      <c r="NKL245" s="44"/>
      <c r="NKM245" s="44"/>
      <c r="NKN245" s="44"/>
      <c r="NKO245" s="44"/>
      <c r="NKP245" s="44"/>
      <c r="NKQ245" s="44"/>
      <c r="NKR245" s="44"/>
      <c r="NKS245" s="44"/>
      <c r="NKT245" s="44"/>
      <c r="NKU245" s="44"/>
      <c r="NKV245" s="44"/>
      <c r="NKW245" s="44"/>
      <c r="NKX245" s="44"/>
      <c r="NKY245" s="44"/>
      <c r="NKZ245" s="44"/>
      <c r="NLA245" s="44"/>
      <c r="NLB245" s="44"/>
      <c r="NLC245" s="44"/>
      <c r="NLD245" s="44"/>
      <c r="NLE245" s="44"/>
      <c r="NLF245" s="44"/>
      <c r="NLG245" s="44"/>
      <c r="NLH245" s="44"/>
      <c r="NLI245" s="44"/>
      <c r="NLJ245" s="44"/>
      <c r="NLK245" s="44"/>
      <c r="NLL245" s="44"/>
      <c r="NLM245" s="44"/>
      <c r="NLN245" s="44"/>
      <c r="NLO245" s="44"/>
      <c r="NLP245" s="44"/>
      <c r="NLQ245" s="44"/>
      <c r="NLR245" s="44"/>
      <c r="NLS245" s="44"/>
      <c r="NLT245" s="44"/>
      <c r="NLU245" s="44"/>
      <c r="NLV245" s="44"/>
      <c r="NLW245" s="44"/>
      <c r="NLX245" s="44"/>
      <c r="NLY245" s="44"/>
      <c r="NLZ245" s="44"/>
      <c r="NMA245" s="44"/>
      <c r="NMB245" s="44"/>
      <c r="NMC245" s="44"/>
      <c r="NMD245" s="44"/>
      <c r="NME245" s="44"/>
      <c r="NMF245" s="44"/>
      <c r="NMG245" s="44"/>
      <c r="NMH245" s="44"/>
      <c r="NMI245" s="44"/>
      <c r="NMJ245" s="44"/>
      <c r="NMK245" s="44"/>
      <c r="NML245" s="44"/>
      <c r="NMM245" s="44"/>
      <c r="NMN245" s="44"/>
      <c r="NMO245" s="44"/>
      <c r="NMP245" s="44"/>
      <c r="NMQ245" s="44"/>
      <c r="NMR245" s="44"/>
      <c r="NMS245" s="44"/>
      <c r="NMT245" s="44"/>
      <c r="NMU245" s="44"/>
      <c r="NMV245" s="44"/>
      <c r="NMW245" s="44"/>
      <c r="NMX245" s="44"/>
      <c r="NMY245" s="44"/>
      <c r="NMZ245" s="44"/>
      <c r="NNA245" s="44"/>
      <c r="NNB245" s="44"/>
      <c r="NNC245" s="44"/>
      <c r="NND245" s="44"/>
      <c r="NNE245" s="44"/>
      <c r="NNF245" s="44"/>
      <c r="NNG245" s="44"/>
      <c r="NNH245" s="44"/>
      <c r="NNI245" s="44"/>
      <c r="NNJ245" s="44"/>
      <c r="NNK245" s="44"/>
      <c r="NNL245" s="44"/>
      <c r="NNM245" s="44"/>
      <c r="NNN245" s="44"/>
      <c r="NNO245" s="44"/>
      <c r="NNP245" s="44"/>
      <c r="NNQ245" s="44"/>
      <c r="NNR245" s="44"/>
      <c r="NNS245" s="44"/>
      <c r="NNT245" s="44"/>
      <c r="NNU245" s="44"/>
      <c r="NNV245" s="44"/>
      <c r="NNW245" s="44"/>
      <c r="NNX245" s="44"/>
      <c r="NNY245" s="44"/>
      <c r="NNZ245" s="44"/>
      <c r="NOA245" s="44"/>
      <c r="NOB245" s="44"/>
      <c r="NOC245" s="44"/>
      <c r="NOD245" s="44"/>
      <c r="NOE245" s="44"/>
      <c r="NOF245" s="44"/>
      <c r="NOG245" s="44"/>
      <c r="NOH245" s="44"/>
      <c r="NOI245" s="44"/>
      <c r="NOJ245" s="44"/>
      <c r="NOK245" s="44"/>
      <c r="NOL245" s="44"/>
      <c r="NOM245" s="44"/>
      <c r="NON245" s="44"/>
      <c r="NOO245" s="44"/>
      <c r="NOP245" s="44"/>
      <c r="NOQ245" s="44"/>
      <c r="NOR245" s="44"/>
      <c r="NOS245" s="44"/>
      <c r="NOT245" s="44"/>
      <c r="NOU245" s="44"/>
      <c r="NOV245" s="44"/>
      <c r="NOW245" s="44"/>
      <c r="NOX245" s="44"/>
      <c r="NOY245" s="44"/>
      <c r="NOZ245" s="44"/>
      <c r="NPA245" s="44"/>
      <c r="NPB245" s="44"/>
      <c r="NPC245" s="44"/>
      <c r="NPD245" s="44"/>
      <c r="NPE245" s="44"/>
      <c r="NPF245" s="44"/>
      <c r="NPG245" s="44"/>
      <c r="NPH245" s="44"/>
      <c r="NPI245" s="44"/>
      <c r="NPJ245" s="44"/>
      <c r="NPK245" s="44"/>
      <c r="NPL245" s="44"/>
      <c r="NPM245" s="44"/>
      <c r="NPN245" s="44"/>
      <c r="NPO245" s="44"/>
      <c r="NPP245" s="44"/>
      <c r="NPQ245" s="44"/>
      <c r="NPR245" s="44"/>
      <c r="NPS245" s="44"/>
      <c r="NPT245" s="44"/>
      <c r="NPU245" s="44"/>
      <c r="NPV245" s="44"/>
      <c r="NPW245" s="44"/>
      <c r="NPX245" s="44"/>
      <c r="NPY245" s="44"/>
      <c r="NPZ245" s="44"/>
      <c r="NQA245" s="44"/>
      <c r="NQB245" s="44"/>
      <c r="NQC245" s="44"/>
      <c r="NQD245" s="44"/>
      <c r="NQE245" s="44"/>
      <c r="NQF245" s="44"/>
      <c r="NQG245" s="44"/>
      <c r="NQH245" s="44"/>
      <c r="NQI245" s="44"/>
      <c r="NQJ245" s="44"/>
      <c r="NQK245" s="44"/>
      <c r="NQL245" s="44"/>
      <c r="NQM245" s="44"/>
      <c r="NQN245" s="44"/>
      <c r="NQO245" s="44"/>
      <c r="NQP245" s="44"/>
      <c r="NQQ245" s="44"/>
      <c r="NQR245" s="44"/>
      <c r="NQS245" s="44"/>
      <c r="NQT245" s="44"/>
      <c r="NQU245" s="44"/>
      <c r="NQV245" s="44"/>
      <c r="NQW245" s="44"/>
      <c r="NQX245" s="44"/>
      <c r="NQY245" s="44"/>
      <c r="NQZ245" s="44"/>
      <c r="NRA245" s="44"/>
      <c r="NRB245" s="44"/>
      <c r="NRC245" s="44"/>
      <c r="NRD245" s="44"/>
      <c r="NRE245" s="44"/>
      <c r="NRF245" s="44"/>
      <c r="NRG245" s="44"/>
      <c r="NRH245" s="44"/>
      <c r="NRI245" s="44"/>
      <c r="NRJ245" s="44"/>
      <c r="NRK245" s="44"/>
      <c r="NRL245" s="44"/>
      <c r="NRM245" s="44"/>
      <c r="NRN245" s="44"/>
      <c r="NRO245" s="44"/>
      <c r="NRP245" s="44"/>
      <c r="NRQ245" s="44"/>
      <c r="NRR245" s="44"/>
      <c r="NRS245" s="44"/>
      <c r="NRT245" s="44"/>
      <c r="NRU245" s="44"/>
      <c r="NRV245" s="44"/>
      <c r="NRW245" s="44"/>
      <c r="NRX245" s="44"/>
      <c r="NRY245" s="44"/>
      <c r="NRZ245" s="44"/>
      <c r="NSA245" s="44"/>
      <c r="NSB245" s="44"/>
      <c r="NSC245" s="44"/>
      <c r="NSD245" s="44"/>
      <c r="NSE245" s="44"/>
      <c r="NSF245" s="44"/>
      <c r="NSG245" s="44"/>
      <c r="NSH245" s="44"/>
      <c r="NSI245" s="44"/>
      <c r="NSJ245" s="44"/>
      <c r="NSK245" s="44"/>
      <c r="NSL245" s="44"/>
      <c r="NSM245" s="44"/>
      <c r="NSN245" s="44"/>
      <c r="NSO245" s="44"/>
      <c r="NSP245" s="44"/>
      <c r="NSQ245" s="44"/>
      <c r="NSR245" s="44"/>
      <c r="NSS245" s="44"/>
      <c r="NST245" s="44"/>
      <c r="NSU245" s="44"/>
      <c r="NSV245" s="44"/>
      <c r="NSW245" s="44"/>
      <c r="NSX245" s="44"/>
      <c r="NSY245" s="44"/>
      <c r="NSZ245" s="44"/>
      <c r="NTA245" s="44"/>
      <c r="NTB245" s="44"/>
      <c r="NTC245" s="44"/>
      <c r="NTD245" s="44"/>
      <c r="NTE245" s="44"/>
      <c r="NTF245" s="44"/>
      <c r="NTG245" s="44"/>
      <c r="NTH245" s="44"/>
      <c r="NTI245" s="44"/>
      <c r="NTJ245" s="44"/>
      <c r="NTK245" s="44"/>
      <c r="NTL245" s="44"/>
      <c r="NTM245" s="44"/>
      <c r="NTN245" s="44"/>
      <c r="NTO245" s="44"/>
      <c r="NTP245" s="44"/>
      <c r="NTQ245" s="44"/>
      <c r="NTR245" s="44"/>
      <c r="NTS245" s="44"/>
      <c r="NTT245" s="44"/>
      <c r="NTU245" s="44"/>
      <c r="NTV245" s="44"/>
      <c r="NTW245" s="44"/>
      <c r="NTX245" s="44"/>
      <c r="NTY245" s="44"/>
      <c r="NTZ245" s="44"/>
      <c r="NUA245" s="44"/>
      <c r="NUB245" s="44"/>
      <c r="NUC245" s="44"/>
      <c r="NUD245" s="44"/>
      <c r="NUE245" s="44"/>
      <c r="NUF245" s="44"/>
      <c r="NUG245" s="44"/>
      <c r="NUH245" s="44"/>
      <c r="NUI245" s="44"/>
      <c r="NUJ245" s="44"/>
      <c r="NUK245" s="44"/>
      <c r="NUL245" s="44"/>
      <c r="NUM245" s="44"/>
      <c r="NUN245" s="44"/>
      <c r="NUO245" s="44"/>
      <c r="NUP245" s="44"/>
      <c r="NUQ245" s="44"/>
      <c r="NUR245" s="44"/>
      <c r="NUS245" s="44"/>
      <c r="NUT245" s="44"/>
      <c r="NUU245" s="44"/>
      <c r="NUV245" s="44"/>
      <c r="NUW245" s="44"/>
      <c r="NUX245" s="44"/>
      <c r="NUY245" s="44"/>
      <c r="NUZ245" s="44"/>
      <c r="NVA245" s="44"/>
      <c r="NVB245" s="44"/>
      <c r="NVC245" s="44"/>
      <c r="NVD245" s="44"/>
      <c r="NVE245" s="44"/>
      <c r="NVF245" s="44"/>
      <c r="NVG245" s="44"/>
      <c r="NVH245" s="44"/>
      <c r="NVI245" s="44"/>
      <c r="NVJ245" s="44"/>
      <c r="NVK245" s="44"/>
      <c r="NVL245" s="44"/>
      <c r="NVM245" s="44"/>
      <c r="NVN245" s="44"/>
      <c r="NVO245" s="44"/>
      <c r="NVP245" s="44"/>
      <c r="NVQ245" s="44"/>
      <c r="NVR245" s="44"/>
      <c r="NVS245" s="44"/>
      <c r="NVT245" s="44"/>
      <c r="NVU245" s="44"/>
      <c r="NVV245" s="44"/>
      <c r="NVW245" s="44"/>
      <c r="NVX245" s="44"/>
      <c r="NVY245" s="44"/>
      <c r="NVZ245" s="44"/>
      <c r="NWA245" s="44"/>
      <c r="NWB245" s="44"/>
      <c r="NWC245" s="44"/>
      <c r="NWD245" s="44"/>
      <c r="NWE245" s="44"/>
      <c r="NWF245" s="44"/>
      <c r="NWG245" s="44"/>
      <c r="NWH245" s="44"/>
      <c r="NWI245" s="44"/>
      <c r="NWJ245" s="44"/>
      <c r="NWK245" s="44"/>
      <c r="NWL245" s="44"/>
      <c r="NWM245" s="44"/>
      <c r="NWN245" s="44"/>
      <c r="NWO245" s="44"/>
      <c r="NWP245" s="44"/>
      <c r="NWQ245" s="44"/>
      <c r="NWR245" s="44"/>
      <c r="NWS245" s="44"/>
      <c r="NWT245" s="44"/>
      <c r="NWU245" s="44"/>
      <c r="NWV245" s="44"/>
      <c r="NWW245" s="44"/>
      <c r="NWX245" s="44"/>
      <c r="NWY245" s="44"/>
      <c r="NWZ245" s="44"/>
      <c r="NXA245" s="44"/>
      <c r="NXB245" s="44"/>
      <c r="NXC245" s="44"/>
      <c r="NXD245" s="44"/>
      <c r="NXE245" s="44"/>
      <c r="NXF245" s="44"/>
      <c r="NXG245" s="44"/>
      <c r="NXH245" s="44"/>
      <c r="NXI245" s="44"/>
      <c r="NXJ245" s="44"/>
      <c r="NXK245" s="44"/>
      <c r="NXL245" s="44"/>
      <c r="NXM245" s="44"/>
      <c r="NXN245" s="44"/>
      <c r="NXO245" s="44"/>
      <c r="NXP245" s="44"/>
      <c r="NXQ245" s="44"/>
      <c r="NXR245" s="44"/>
      <c r="NXS245" s="44"/>
      <c r="NXT245" s="44"/>
      <c r="NXU245" s="44"/>
      <c r="NXV245" s="44"/>
      <c r="NXW245" s="44"/>
      <c r="NXX245" s="44"/>
      <c r="NXY245" s="44"/>
      <c r="NXZ245" s="44"/>
      <c r="NYA245" s="44"/>
      <c r="NYB245" s="44"/>
      <c r="NYC245" s="44"/>
      <c r="NYD245" s="44"/>
      <c r="NYE245" s="44"/>
      <c r="NYF245" s="44"/>
      <c r="NYG245" s="44"/>
      <c r="NYH245" s="44"/>
      <c r="NYI245" s="44"/>
      <c r="NYJ245" s="44"/>
      <c r="NYK245" s="44"/>
      <c r="NYL245" s="44"/>
      <c r="NYM245" s="44"/>
      <c r="NYN245" s="44"/>
      <c r="NYO245" s="44"/>
      <c r="NYP245" s="44"/>
      <c r="NYQ245" s="44"/>
      <c r="NYR245" s="44"/>
      <c r="NYS245" s="44"/>
      <c r="NYT245" s="44"/>
      <c r="NYU245" s="44"/>
      <c r="NYV245" s="44"/>
      <c r="NYW245" s="44"/>
      <c r="NYX245" s="44"/>
      <c r="NYY245" s="44"/>
      <c r="NYZ245" s="44"/>
      <c r="NZA245" s="44"/>
      <c r="NZB245" s="44"/>
      <c r="NZC245" s="44"/>
      <c r="NZD245" s="44"/>
      <c r="NZE245" s="44"/>
      <c r="NZF245" s="44"/>
      <c r="NZG245" s="44"/>
      <c r="NZH245" s="44"/>
      <c r="NZI245" s="44"/>
      <c r="NZJ245" s="44"/>
      <c r="NZK245" s="44"/>
      <c r="NZL245" s="44"/>
      <c r="NZM245" s="44"/>
      <c r="NZN245" s="44"/>
      <c r="NZO245" s="44"/>
      <c r="NZP245" s="44"/>
      <c r="NZQ245" s="44"/>
      <c r="NZR245" s="44"/>
      <c r="NZS245" s="44"/>
      <c r="NZT245" s="44"/>
      <c r="NZU245" s="44"/>
      <c r="NZV245" s="44"/>
      <c r="NZW245" s="44"/>
      <c r="NZX245" s="44"/>
      <c r="NZY245" s="44"/>
      <c r="NZZ245" s="44"/>
      <c r="OAA245" s="44"/>
      <c r="OAB245" s="44"/>
      <c r="OAC245" s="44"/>
      <c r="OAD245" s="44"/>
      <c r="OAE245" s="44"/>
      <c r="OAF245" s="44"/>
      <c r="OAG245" s="44"/>
      <c r="OAH245" s="44"/>
      <c r="OAI245" s="44"/>
      <c r="OAJ245" s="44"/>
      <c r="OAK245" s="44"/>
      <c r="OAL245" s="44"/>
      <c r="OAM245" s="44"/>
      <c r="OAN245" s="44"/>
      <c r="OAO245" s="44"/>
      <c r="OAP245" s="44"/>
      <c r="OAQ245" s="44"/>
      <c r="OAR245" s="44"/>
      <c r="OAS245" s="44"/>
      <c r="OAT245" s="44"/>
      <c r="OAU245" s="44"/>
      <c r="OAV245" s="44"/>
      <c r="OAW245" s="44"/>
      <c r="OAX245" s="44"/>
      <c r="OAY245" s="44"/>
      <c r="OAZ245" s="44"/>
      <c r="OBA245" s="44"/>
      <c r="OBB245" s="44"/>
      <c r="OBC245" s="44"/>
      <c r="OBD245" s="44"/>
      <c r="OBE245" s="44"/>
      <c r="OBF245" s="44"/>
      <c r="OBG245" s="44"/>
      <c r="OBH245" s="44"/>
      <c r="OBI245" s="44"/>
      <c r="OBJ245" s="44"/>
      <c r="OBK245" s="44"/>
      <c r="OBL245" s="44"/>
      <c r="OBM245" s="44"/>
      <c r="OBN245" s="44"/>
      <c r="OBO245" s="44"/>
      <c r="OBP245" s="44"/>
      <c r="OBQ245" s="44"/>
      <c r="OBR245" s="44"/>
      <c r="OBS245" s="44"/>
      <c r="OBT245" s="44"/>
      <c r="OBU245" s="44"/>
      <c r="OBV245" s="44"/>
      <c r="OBW245" s="44"/>
      <c r="OBX245" s="44"/>
      <c r="OBY245" s="44"/>
      <c r="OBZ245" s="44"/>
      <c r="OCA245" s="44"/>
      <c r="OCB245" s="44"/>
      <c r="OCC245" s="44"/>
      <c r="OCD245" s="44"/>
      <c r="OCE245" s="44"/>
      <c r="OCF245" s="44"/>
      <c r="OCG245" s="44"/>
      <c r="OCH245" s="44"/>
      <c r="OCI245" s="44"/>
      <c r="OCJ245" s="44"/>
      <c r="OCK245" s="44"/>
      <c r="OCL245" s="44"/>
      <c r="OCM245" s="44"/>
      <c r="OCN245" s="44"/>
      <c r="OCO245" s="44"/>
      <c r="OCP245" s="44"/>
      <c r="OCQ245" s="44"/>
      <c r="OCR245" s="44"/>
      <c r="OCS245" s="44"/>
      <c r="OCT245" s="44"/>
      <c r="OCU245" s="44"/>
      <c r="OCV245" s="44"/>
      <c r="OCW245" s="44"/>
      <c r="OCX245" s="44"/>
      <c r="OCY245" s="44"/>
      <c r="OCZ245" s="44"/>
      <c r="ODA245" s="44"/>
      <c r="ODB245" s="44"/>
      <c r="ODC245" s="44"/>
      <c r="ODD245" s="44"/>
      <c r="ODE245" s="44"/>
      <c r="ODF245" s="44"/>
      <c r="ODG245" s="44"/>
      <c r="ODH245" s="44"/>
      <c r="ODI245" s="44"/>
      <c r="ODJ245" s="44"/>
      <c r="ODK245" s="44"/>
      <c r="ODL245" s="44"/>
      <c r="ODM245" s="44"/>
      <c r="ODN245" s="44"/>
      <c r="ODO245" s="44"/>
      <c r="ODP245" s="44"/>
      <c r="ODQ245" s="44"/>
      <c r="ODR245" s="44"/>
      <c r="ODS245" s="44"/>
      <c r="ODT245" s="44"/>
      <c r="ODU245" s="44"/>
      <c r="ODV245" s="44"/>
      <c r="ODW245" s="44"/>
      <c r="ODX245" s="44"/>
      <c r="ODY245" s="44"/>
      <c r="ODZ245" s="44"/>
      <c r="OEA245" s="44"/>
      <c r="OEB245" s="44"/>
      <c r="OEC245" s="44"/>
      <c r="OED245" s="44"/>
      <c r="OEE245" s="44"/>
      <c r="OEF245" s="44"/>
      <c r="OEG245" s="44"/>
      <c r="OEH245" s="44"/>
      <c r="OEI245" s="44"/>
      <c r="OEJ245" s="44"/>
      <c r="OEK245" s="44"/>
      <c r="OEL245" s="44"/>
      <c r="OEM245" s="44"/>
      <c r="OEN245" s="44"/>
      <c r="OEO245" s="44"/>
      <c r="OEP245" s="44"/>
      <c r="OEQ245" s="44"/>
      <c r="OER245" s="44"/>
      <c r="OES245" s="44"/>
      <c r="OET245" s="44"/>
      <c r="OEU245" s="44"/>
      <c r="OEV245" s="44"/>
      <c r="OEW245" s="44"/>
      <c r="OEX245" s="44"/>
      <c r="OEY245" s="44"/>
      <c r="OEZ245" s="44"/>
      <c r="OFA245" s="44"/>
      <c r="OFB245" s="44"/>
      <c r="OFC245" s="44"/>
      <c r="OFD245" s="44"/>
      <c r="OFE245" s="44"/>
      <c r="OFF245" s="44"/>
      <c r="OFG245" s="44"/>
      <c r="OFH245" s="44"/>
      <c r="OFI245" s="44"/>
      <c r="OFJ245" s="44"/>
      <c r="OFK245" s="44"/>
      <c r="OFL245" s="44"/>
      <c r="OFM245" s="44"/>
      <c r="OFN245" s="44"/>
      <c r="OFO245" s="44"/>
      <c r="OFP245" s="44"/>
      <c r="OFQ245" s="44"/>
      <c r="OFR245" s="44"/>
      <c r="OFS245" s="44"/>
      <c r="OFT245" s="44"/>
      <c r="OFU245" s="44"/>
      <c r="OFV245" s="44"/>
      <c r="OFW245" s="44"/>
      <c r="OFX245" s="44"/>
      <c r="OFY245" s="44"/>
      <c r="OFZ245" s="44"/>
      <c r="OGA245" s="44"/>
      <c r="OGB245" s="44"/>
      <c r="OGC245" s="44"/>
      <c r="OGD245" s="44"/>
      <c r="OGE245" s="44"/>
      <c r="OGF245" s="44"/>
      <c r="OGG245" s="44"/>
      <c r="OGH245" s="44"/>
      <c r="OGI245" s="44"/>
      <c r="OGJ245" s="44"/>
      <c r="OGK245" s="44"/>
      <c r="OGL245" s="44"/>
      <c r="OGM245" s="44"/>
      <c r="OGN245" s="44"/>
      <c r="OGO245" s="44"/>
      <c r="OGP245" s="44"/>
      <c r="OGQ245" s="44"/>
      <c r="OGR245" s="44"/>
      <c r="OGS245" s="44"/>
      <c r="OGT245" s="44"/>
      <c r="OGU245" s="44"/>
      <c r="OGV245" s="44"/>
      <c r="OGW245" s="44"/>
      <c r="OGX245" s="44"/>
      <c r="OGY245" s="44"/>
      <c r="OGZ245" s="44"/>
      <c r="OHA245" s="44"/>
      <c r="OHB245" s="44"/>
      <c r="OHC245" s="44"/>
      <c r="OHD245" s="44"/>
      <c r="OHE245" s="44"/>
      <c r="OHF245" s="44"/>
      <c r="OHG245" s="44"/>
      <c r="OHH245" s="44"/>
      <c r="OHI245" s="44"/>
      <c r="OHJ245" s="44"/>
      <c r="OHK245" s="44"/>
      <c r="OHL245" s="44"/>
      <c r="OHM245" s="44"/>
      <c r="OHN245" s="44"/>
      <c r="OHO245" s="44"/>
      <c r="OHP245" s="44"/>
      <c r="OHQ245" s="44"/>
      <c r="OHR245" s="44"/>
      <c r="OHS245" s="44"/>
      <c r="OHT245" s="44"/>
      <c r="OHU245" s="44"/>
      <c r="OHV245" s="44"/>
      <c r="OHW245" s="44"/>
      <c r="OHX245" s="44"/>
      <c r="OHY245" s="44"/>
      <c r="OHZ245" s="44"/>
      <c r="OIA245" s="44"/>
      <c r="OIB245" s="44"/>
      <c r="OIC245" s="44"/>
      <c r="OID245" s="44"/>
      <c r="OIE245" s="44"/>
      <c r="OIF245" s="44"/>
      <c r="OIG245" s="44"/>
      <c r="OIH245" s="44"/>
      <c r="OII245" s="44"/>
      <c r="OIJ245" s="44"/>
      <c r="OIK245" s="44"/>
      <c r="OIL245" s="44"/>
      <c r="OIM245" s="44"/>
      <c r="OIN245" s="44"/>
      <c r="OIO245" s="44"/>
      <c r="OIP245" s="44"/>
      <c r="OIQ245" s="44"/>
      <c r="OIR245" s="44"/>
      <c r="OIS245" s="44"/>
      <c r="OIT245" s="44"/>
      <c r="OIU245" s="44"/>
      <c r="OIV245" s="44"/>
      <c r="OIW245" s="44"/>
      <c r="OIX245" s="44"/>
      <c r="OIY245" s="44"/>
      <c r="OIZ245" s="44"/>
      <c r="OJA245" s="44"/>
      <c r="OJB245" s="44"/>
      <c r="OJC245" s="44"/>
      <c r="OJD245" s="44"/>
      <c r="OJE245" s="44"/>
      <c r="OJF245" s="44"/>
      <c r="OJG245" s="44"/>
      <c r="OJH245" s="44"/>
      <c r="OJI245" s="44"/>
      <c r="OJJ245" s="44"/>
      <c r="OJK245" s="44"/>
      <c r="OJL245" s="44"/>
      <c r="OJM245" s="44"/>
      <c r="OJN245" s="44"/>
      <c r="OJO245" s="44"/>
      <c r="OJP245" s="44"/>
      <c r="OJQ245" s="44"/>
      <c r="OJR245" s="44"/>
      <c r="OJS245" s="44"/>
      <c r="OJT245" s="44"/>
      <c r="OJU245" s="44"/>
      <c r="OJV245" s="44"/>
      <c r="OJW245" s="44"/>
      <c r="OJX245" s="44"/>
      <c r="OJY245" s="44"/>
      <c r="OJZ245" s="44"/>
      <c r="OKA245" s="44"/>
      <c r="OKB245" s="44"/>
      <c r="OKC245" s="44"/>
      <c r="OKD245" s="44"/>
      <c r="OKE245" s="44"/>
      <c r="OKF245" s="44"/>
      <c r="OKG245" s="44"/>
      <c r="OKH245" s="44"/>
      <c r="OKI245" s="44"/>
      <c r="OKJ245" s="44"/>
      <c r="OKK245" s="44"/>
      <c r="OKL245" s="44"/>
      <c r="OKM245" s="44"/>
      <c r="OKN245" s="44"/>
      <c r="OKO245" s="44"/>
      <c r="OKP245" s="44"/>
      <c r="OKQ245" s="44"/>
      <c r="OKR245" s="44"/>
      <c r="OKS245" s="44"/>
      <c r="OKT245" s="44"/>
      <c r="OKU245" s="44"/>
      <c r="OKV245" s="44"/>
      <c r="OKW245" s="44"/>
      <c r="OKX245" s="44"/>
      <c r="OKY245" s="44"/>
      <c r="OKZ245" s="44"/>
      <c r="OLA245" s="44"/>
      <c r="OLB245" s="44"/>
      <c r="OLC245" s="44"/>
      <c r="OLD245" s="44"/>
      <c r="OLE245" s="44"/>
      <c r="OLF245" s="44"/>
      <c r="OLG245" s="44"/>
      <c r="OLH245" s="44"/>
      <c r="OLI245" s="44"/>
      <c r="OLJ245" s="44"/>
      <c r="OLK245" s="44"/>
      <c r="OLL245" s="44"/>
      <c r="OLM245" s="44"/>
      <c r="OLN245" s="44"/>
      <c r="OLO245" s="44"/>
      <c r="OLP245" s="44"/>
      <c r="OLQ245" s="44"/>
      <c r="OLR245" s="44"/>
      <c r="OLS245" s="44"/>
      <c r="OLT245" s="44"/>
      <c r="OLU245" s="44"/>
      <c r="OLV245" s="44"/>
      <c r="OLW245" s="44"/>
      <c r="OLX245" s="44"/>
      <c r="OLY245" s="44"/>
      <c r="OLZ245" s="44"/>
      <c r="OMA245" s="44"/>
      <c r="OMB245" s="44"/>
      <c r="OMC245" s="44"/>
      <c r="OMD245" s="44"/>
      <c r="OME245" s="44"/>
      <c r="OMF245" s="44"/>
      <c r="OMG245" s="44"/>
      <c r="OMH245" s="44"/>
      <c r="OMI245" s="44"/>
      <c r="OMJ245" s="44"/>
      <c r="OMK245" s="44"/>
      <c r="OML245" s="44"/>
      <c r="OMM245" s="44"/>
      <c r="OMN245" s="44"/>
      <c r="OMO245" s="44"/>
      <c r="OMP245" s="44"/>
      <c r="OMQ245" s="44"/>
      <c r="OMR245" s="44"/>
      <c r="OMS245" s="44"/>
      <c r="OMT245" s="44"/>
      <c r="OMU245" s="44"/>
      <c r="OMV245" s="44"/>
      <c r="OMW245" s="44"/>
      <c r="OMX245" s="44"/>
      <c r="OMY245" s="44"/>
      <c r="OMZ245" s="44"/>
      <c r="ONA245" s="44"/>
      <c r="ONB245" s="44"/>
      <c r="ONC245" s="44"/>
      <c r="OND245" s="44"/>
      <c r="ONE245" s="44"/>
      <c r="ONF245" s="44"/>
      <c r="ONG245" s="44"/>
      <c r="ONH245" s="44"/>
      <c r="ONI245" s="44"/>
      <c r="ONJ245" s="44"/>
      <c r="ONK245" s="44"/>
      <c r="ONL245" s="44"/>
      <c r="ONM245" s="44"/>
      <c r="ONN245" s="44"/>
      <c r="ONO245" s="44"/>
      <c r="ONP245" s="44"/>
      <c r="ONQ245" s="44"/>
      <c r="ONR245" s="44"/>
      <c r="ONS245" s="44"/>
      <c r="ONT245" s="44"/>
      <c r="ONU245" s="44"/>
      <c r="ONV245" s="44"/>
      <c r="ONW245" s="44"/>
      <c r="ONX245" s="44"/>
      <c r="ONY245" s="44"/>
      <c r="ONZ245" s="44"/>
      <c r="OOA245" s="44"/>
      <c r="OOB245" s="44"/>
      <c r="OOC245" s="44"/>
      <c r="OOD245" s="44"/>
      <c r="OOE245" s="44"/>
      <c r="OOF245" s="44"/>
      <c r="OOG245" s="44"/>
      <c r="OOH245" s="44"/>
      <c r="OOI245" s="44"/>
      <c r="OOJ245" s="44"/>
      <c r="OOK245" s="44"/>
      <c r="OOL245" s="44"/>
      <c r="OOM245" s="44"/>
      <c r="OON245" s="44"/>
      <c r="OOO245" s="44"/>
      <c r="OOP245" s="44"/>
      <c r="OOQ245" s="44"/>
      <c r="OOR245" s="44"/>
      <c r="OOS245" s="44"/>
      <c r="OOT245" s="44"/>
      <c r="OOU245" s="44"/>
      <c r="OOV245" s="44"/>
      <c r="OOW245" s="44"/>
      <c r="OOX245" s="44"/>
      <c r="OOY245" s="44"/>
      <c r="OOZ245" s="44"/>
      <c r="OPA245" s="44"/>
      <c r="OPB245" s="44"/>
      <c r="OPC245" s="44"/>
      <c r="OPD245" s="44"/>
      <c r="OPE245" s="44"/>
      <c r="OPF245" s="44"/>
      <c r="OPG245" s="44"/>
      <c r="OPH245" s="44"/>
      <c r="OPI245" s="44"/>
      <c r="OPJ245" s="44"/>
      <c r="OPK245" s="44"/>
      <c r="OPL245" s="44"/>
      <c r="OPM245" s="44"/>
      <c r="OPN245" s="44"/>
      <c r="OPO245" s="44"/>
      <c r="OPP245" s="44"/>
      <c r="OPQ245" s="44"/>
      <c r="OPR245" s="44"/>
      <c r="OPS245" s="44"/>
      <c r="OPT245" s="44"/>
      <c r="OPU245" s="44"/>
      <c r="OPV245" s="44"/>
      <c r="OPW245" s="44"/>
      <c r="OPX245" s="44"/>
      <c r="OPY245" s="44"/>
      <c r="OPZ245" s="44"/>
      <c r="OQA245" s="44"/>
      <c r="OQB245" s="44"/>
      <c r="OQC245" s="44"/>
      <c r="OQD245" s="44"/>
      <c r="OQE245" s="44"/>
      <c r="OQF245" s="44"/>
      <c r="OQG245" s="44"/>
      <c r="OQH245" s="44"/>
      <c r="OQI245" s="44"/>
      <c r="OQJ245" s="44"/>
      <c r="OQK245" s="44"/>
      <c r="OQL245" s="44"/>
      <c r="OQM245" s="44"/>
      <c r="OQN245" s="44"/>
      <c r="OQO245" s="44"/>
      <c r="OQP245" s="44"/>
      <c r="OQQ245" s="44"/>
      <c r="OQR245" s="44"/>
      <c r="OQS245" s="44"/>
      <c r="OQT245" s="44"/>
      <c r="OQU245" s="44"/>
      <c r="OQV245" s="44"/>
      <c r="OQW245" s="44"/>
      <c r="OQX245" s="44"/>
      <c r="OQY245" s="44"/>
      <c r="OQZ245" s="44"/>
      <c r="ORA245" s="44"/>
      <c r="ORB245" s="44"/>
      <c r="ORC245" s="44"/>
      <c r="ORD245" s="44"/>
      <c r="ORE245" s="44"/>
      <c r="ORF245" s="44"/>
      <c r="ORG245" s="44"/>
      <c r="ORH245" s="44"/>
      <c r="ORI245" s="44"/>
      <c r="ORJ245" s="44"/>
      <c r="ORK245" s="44"/>
      <c r="ORL245" s="44"/>
      <c r="ORM245" s="44"/>
      <c r="ORN245" s="44"/>
      <c r="ORO245" s="44"/>
      <c r="ORP245" s="44"/>
      <c r="ORQ245" s="44"/>
      <c r="ORR245" s="44"/>
      <c r="ORS245" s="44"/>
      <c r="ORT245" s="44"/>
      <c r="ORU245" s="44"/>
      <c r="ORV245" s="44"/>
      <c r="ORW245" s="44"/>
      <c r="ORX245" s="44"/>
      <c r="ORY245" s="44"/>
      <c r="ORZ245" s="44"/>
      <c r="OSA245" s="44"/>
      <c r="OSB245" s="44"/>
      <c r="OSC245" s="44"/>
      <c r="OSD245" s="44"/>
      <c r="OSE245" s="44"/>
      <c r="OSF245" s="44"/>
      <c r="OSG245" s="44"/>
      <c r="OSH245" s="44"/>
      <c r="OSI245" s="44"/>
      <c r="OSJ245" s="44"/>
      <c r="OSK245" s="44"/>
      <c r="OSL245" s="44"/>
      <c r="OSM245" s="44"/>
      <c r="OSN245" s="44"/>
      <c r="OSO245" s="44"/>
      <c r="OSP245" s="44"/>
      <c r="OSQ245" s="44"/>
      <c r="OSR245" s="44"/>
      <c r="OSS245" s="44"/>
      <c r="OST245" s="44"/>
      <c r="OSU245" s="44"/>
      <c r="OSV245" s="44"/>
      <c r="OSW245" s="44"/>
      <c r="OSX245" s="44"/>
      <c r="OSY245" s="44"/>
      <c r="OSZ245" s="44"/>
      <c r="OTA245" s="44"/>
      <c r="OTB245" s="44"/>
      <c r="OTC245" s="44"/>
      <c r="OTD245" s="44"/>
      <c r="OTE245" s="44"/>
      <c r="OTF245" s="44"/>
      <c r="OTG245" s="44"/>
      <c r="OTH245" s="44"/>
      <c r="OTI245" s="44"/>
      <c r="OTJ245" s="44"/>
      <c r="OTK245" s="44"/>
      <c r="OTL245" s="44"/>
      <c r="OTM245" s="44"/>
      <c r="OTN245" s="44"/>
      <c r="OTO245" s="44"/>
      <c r="OTP245" s="44"/>
      <c r="OTQ245" s="44"/>
      <c r="OTR245" s="44"/>
      <c r="OTS245" s="44"/>
      <c r="OTT245" s="44"/>
      <c r="OTU245" s="44"/>
      <c r="OTV245" s="44"/>
      <c r="OTW245" s="44"/>
      <c r="OTX245" s="44"/>
      <c r="OTY245" s="44"/>
      <c r="OTZ245" s="44"/>
      <c r="OUA245" s="44"/>
      <c r="OUB245" s="44"/>
      <c r="OUC245" s="44"/>
      <c r="OUD245" s="44"/>
      <c r="OUE245" s="44"/>
      <c r="OUF245" s="44"/>
      <c r="OUG245" s="44"/>
      <c r="OUH245" s="44"/>
      <c r="OUI245" s="44"/>
      <c r="OUJ245" s="44"/>
      <c r="OUK245" s="44"/>
      <c r="OUL245" s="44"/>
      <c r="OUM245" s="44"/>
      <c r="OUN245" s="44"/>
      <c r="OUO245" s="44"/>
      <c r="OUP245" s="44"/>
      <c r="OUQ245" s="44"/>
      <c r="OUR245" s="44"/>
      <c r="OUS245" s="44"/>
      <c r="OUT245" s="44"/>
      <c r="OUU245" s="44"/>
      <c r="OUV245" s="44"/>
      <c r="OUW245" s="44"/>
      <c r="OUX245" s="44"/>
      <c r="OUY245" s="44"/>
      <c r="OUZ245" s="44"/>
      <c r="OVA245" s="44"/>
      <c r="OVB245" s="44"/>
      <c r="OVC245" s="44"/>
      <c r="OVD245" s="44"/>
      <c r="OVE245" s="44"/>
      <c r="OVF245" s="44"/>
      <c r="OVG245" s="44"/>
      <c r="OVH245" s="44"/>
      <c r="OVI245" s="44"/>
      <c r="OVJ245" s="44"/>
      <c r="OVK245" s="44"/>
      <c r="OVL245" s="44"/>
      <c r="OVM245" s="44"/>
      <c r="OVN245" s="44"/>
      <c r="OVO245" s="44"/>
      <c r="OVP245" s="44"/>
      <c r="OVQ245" s="44"/>
      <c r="OVR245" s="44"/>
      <c r="OVS245" s="44"/>
      <c r="OVT245" s="44"/>
      <c r="OVU245" s="44"/>
      <c r="OVV245" s="44"/>
      <c r="OVW245" s="44"/>
      <c r="OVX245" s="44"/>
      <c r="OVY245" s="44"/>
      <c r="OVZ245" s="44"/>
      <c r="OWA245" s="44"/>
      <c r="OWB245" s="44"/>
      <c r="OWC245" s="44"/>
      <c r="OWD245" s="44"/>
      <c r="OWE245" s="44"/>
      <c r="OWF245" s="44"/>
      <c r="OWG245" s="44"/>
      <c r="OWH245" s="44"/>
      <c r="OWI245" s="44"/>
      <c r="OWJ245" s="44"/>
      <c r="OWK245" s="44"/>
      <c r="OWL245" s="44"/>
      <c r="OWM245" s="44"/>
      <c r="OWN245" s="44"/>
      <c r="OWO245" s="44"/>
      <c r="OWP245" s="44"/>
      <c r="OWQ245" s="44"/>
      <c r="OWR245" s="44"/>
      <c r="OWS245" s="44"/>
      <c r="OWT245" s="44"/>
      <c r="OWU245" s="44"/>
      <c r="OWV245" s="44"/>
      <c r="OWW245" s="44"/>
      <c r="OWX245" s="44"/>
      <c r="OWY245" s="44"/>
      <c r="OWZ245" s="44"/>
      <c r="OXA245" s="44"/>
      <c r="OXB245" s="44"/>
      <c r="OXC245" s="44"/>
      <c r="OXD245" s="44"/>
      <c r="OXE245" s="44"/>
      <c r="OXF245" s="44"/>
      <c r="OXG245" s="44"/>
      <c r="OXH245" s="44"/>
      <c r="OXI245" s="44"/>
      <c r="OXJ245" s="44"/>
      <c r="OXK245" s="44"/>
      <c r="OXL245" s="44"/>
      <c r="OXM245" s="44"/>
      <c r="OXN245" s="44"/>
      <c r="OXO245" s="44"/>
      <c r="OXP245" s="44"/>
      <c r="OXQ245" s="44"/>
      <c r="OXR245" s="44"/>
      <c r="OXS245" s="44"/>
      <c r="OXT245" s="44"/>
      <c r="OXU245" s="44"/>
      <c r="OXV245" s="44"/>
      <c r="OXW245" s="44"/>
      <c r="OXX245" s="44"/>
      <c r="OXY245" s="44"/>
      <c r="OXZ245" s="44"/>
      <c r="OYA245" s="44"/>
      <c r="OYB245" s="44"/>
      <c r="OYC245" s="44"/>
      <c r="OYD245" s="44"/>
      <c r="OYE245" s="44"/>
      <c r="OYF245" s="44"/>
      <c r="OYG245" s="44"/>
      <c r="OYH245" s="44"/>
      <c r="OYI245" s="44"/>
      <c r="OYJ245" s="44"/>
      <c r="OYK245" s="44"/>
      <c r="OYL245" s="44"/>
      <c r="OYM245" s="44"/>
      <c r="OYN245" s="44"/>
      <c r="OYO245" s="44"/>
      <c r="OYP245" s="44"/>
      <c r="OYQ245" s="44"/>
      <c r="OYR245" s="44"/>
      <c r="OYS245" s="44"/>
      <c r="OYT245" s="44"/>
      <c r="OYU245" s="44"/>
      <c r="OYV245" s="44"/>
      <c r="OYW245" s="44"/>
      <c r="OYX245" s="44"/>
      <c r="OYY245" s="44"/>
      <c r="OYZ245" s="44"/>
      <c r="OZA245" s="44"/>
      <c r="OZB245" s="44"/>
      <c r="OZC245" s="44"/>
      <c r="OZD245" s="44"/>
      <c r="OZE245" s="44"/>
      <c r="OZF245" s="44"/>
      <c r="OZG245" s="44"/>
      <c r="OZH245" s="44"/>
      <c r="OZI245" s="44"/>
      <c r="OZJ245" s="44"/>
      <c r="OZK245" s="44"/>
      <c r="OZL245" s="44"/>
      <c r="OZM245" s="44"/>
      <c r="OZN245" s="44"/>
      <c r="OZO245" s="44"/>
      <c r="OZP245" s="44"/>
      <c r="OZQ245" s="44"/>
      <c r="OZR245" s="44"/>
      <c r="OZS245" s="44"/>
      <c r="OZT245" s="44"/>
      <c r="OZU245" s="44"/>
      <c r="OZV245" s="44"/>
      <c r="OZW245" s="44"/>
      <c r="OZX245" s="44"/>
      <c r="OZY245" s="44"/>
      <c r="OZZ245" s="44"/>
      <c r="PAA245" s="44"/>
      <c r="PAB245" s="44"/>
      <c r="PAC245" s="44"/>
      <c r="PAD245" s="44"/>
      <c r="PAE245" s="44"/>
      <c r="PAF245" s="44"/>
      <c r="PAG245" s="44"/>
      <c r="PAH245" s="44"/>
      <c r="PAI245" s="44"/>
      <c r="PAJ245" s="44"/>
      <c r="PAK245" s="44"/>
      <c r="PAL245" s="44"/>
      <c r="PAM245" s="44"/>
      <c r="PAN245" s="44"/>
      <c r="PAO245" s="44"/>
      <c r="PAP245" s="44"/>
      <c r="PAQ245" s="44"/>
      <c r="PAR245" s="44"/>
      <c r="PAS245" s="44"/>
      <c r="PAT245" s="44"/>
      <c r="PAU245" s="44"/>
      <c r="PAV245" s="44"/>
      <c r="PAW245" s="44"/>
      <c r="PAX245" s="44"/>
      <c r="PAY245" s="44"/>
      <c r="PAZ245" s="44"/>
      <c r="PBA245" s="44"/>
      <c r="PBB245" s="44"/>
      <c r="PBC245" s="44"/>
      <c r="PBD245" s="44"/>
      <c r="PBE245" s="44"/>
      <c r="PBF245" s="44"/>
      <c r="PBG245" s="44"/>
      <c r="PBH245" s="44"/>
      <c r="PBI245" s="44"/>
      <c r="PBJ245" s="44"/>
      <c r="PBK245" s="44"/>
      <c r="PBL245" s="44"/>
      <c r="PBM245" s="44"/>
      <c r="PBN245" s="44"/>
      <c r="PBO245" s="44"/>
      <c r="PBP245" s="44"/>
      <c r="PBQ245" s="44"/>
      <c r="PBR245" s="44"/>
      <c r="PBS245" s="44"/>
      <c r="PBT245" s="44"/>
      <c r="PBU245" s="44"/>
      <c r="PBV245" s="44"/>
      <c r="PBW245" s="44"/>
      <c r="PBX245" s="44"/>
      <c r="PBY245" s="44"/>
      <c r="PBZ245" s="44"/>
      <c r="PCA245" s="44"/>
      <c r="PCB245" s="44"/>
      <c r="PCC245" s="44"/>
      <c r="PCD245" s="44"/>
      <c r="PCE245" s="44"/>
      <c r="PCF245" s="44"/>
      <c r="PCG245" s="44"/>
      <c r="PCH245" s="44"/>
      <c r="PCI245" s="44"/>
      <c r="PCJ245" s="44"/>
      <c r="PCK245" s="44"/>
      <c r="PCL245" s="44"/>
      <c r="PCM245" s="44"/>
      <c r="PCN245" s="44"/>
      <c r="PCO245" s="44"/>
      <c r="PCP245" s="44"/>
      <c r="PCQ245" s="44"/>
      <c r="PCR245" s="44"/>
      <c r="PCS245" s="44"/>
      <c r="PCT245" s="44"/>
      <c r="PCU245" s="44"/>
      <c r="PCV245" s="44"/>
      <c r="PCW245" s="44"/>
      <c r="PCX245" s="44"/>
      <c r="PCY245" s="44"/>
      <c r="PCZ245" s="44"/>
      <c r="PDA245" s="44"/>
      <c r="PDB245" s="44"/>
      <c r="PDC245" s="44"/>
      <c r="PDD245" s="44"/>
      <c r="PDE245" s="44"/>
      <c r="PDF245" s="44"/>
      <c r="PDG245" s="44"/>
      <c r="PDH245" s="44"/>
      <c r="PDI245" s="44"/>
      <c r="PDJ245" s="44"/>
      <c r="PDK245" s="44"/>
      <c r="PDL245" s="44"/>
      <c r="PDM245" s="44"/>
      <c r="PDN245" s="44"/>
      <c r="PDO245" s="44"/>
      <c r="PDP245" s="44"/>
      <c r="PDQ245" s="44"/>
      <c r="PDR245" s="44"/>
      <c r="PDS245" s="44"/>
      <c r="PDT245" s="44"/>
      <c r="PDU245" s="44"/>
      <c r="PDV245" s="44"/>
      <c r="PDW245" s="44"/>
      <c r="PDX245" s="44"/>
      <c r="PDY245" s="44"/>
      <c r="PDZ245" s="44"/>
      <c r="PEA245" s="44"/>
      <c r="PEB245" s="44"/>
      <c r="PEC245" s="44"/>
      <c r="PED245" s="44"/>
      <c r="PEE245" s="44"/>
      <c r="PEF245" s="44"/>
      <c r="PEG245" s="44"/>
      <c r="PEH245" s="44"/>
      <c r="PEI245" s="44"/>
      <c r="PEJ245" s="44"/>
      <c r="PEK245" s="44"/>
      <c r="PEL245" s="44"/>
      <c r="PEM245" s="44"/>
      <c r="PEN245" s="44"/>
      <c r="PEO245" s="44"/>
      <c r="PEP245" s="44"/>
      <c r="PEQ245" s="44"/>
      <c r="PER245" s="44"/>
      <c r="PES245" s="44"/>
      <c r="PET245" s="44"/>
      <c r="PEU245" s="44"/>
      <c r="PEV245" s="44"/>
      <c r="PEW245" s="44"/>
      <c r="PEX245" s="44"/>
      <c r="PEY245" s="44"/>
      <c r="PEZ245" s="44"/>
      <c r="PFA245" s="44"/>
      <c r="PFB245" s="44"/>
      <c r="PFC245" s="44"/>
      <c r="PFD245" s="44"/>
      <c r="PFE245" s="44"/>
      <c r="PFF245" s="44"/>
      <c r="PFG245" s="44"/>
      <c r="PFH245" s="44"/>
      <c r="PFI245" s="44"/>
      <c r="PFJ245" s="44"/>
      <c r="PFK245" s="44"/>
      <c r="PFL245" s="44"/>
      <c r="PFM245" s="44"/>
      <c r="PFN245" s="44"/>
      <c r="PFO245" s="44"/>
      <c r="PFP245" s="44"/>
      <c r="PFQ245" s="44"/>
      <c r="PFR245" s="44"/>
      <c r="PFS245" s="44"/>
      <c r="PFT245" s="44"/>
      <c r="PFU245" s="44"/>
      <c r="PFV245" s="44"/>
      <c r="PFW245" s="44"/>
      <c r="PFX245" s="44"/>
      <c r="PFY245" s="44"/>
      <c r="PFZ245" s="44"/>
      <c r="PGA245" s="44"/>
      <c r="PGB245" s="44"/>
      <c r="PGC245" s="44"/>
      <c r="PGD245" s="44"/>
      <c r="PGE245" s="44"/>
      <c r="PGF245" s="44"/>
      <c r="PGG245" s="44"/>
      <c r="PGH245" s="44"/>
      <c r="PGI245" s="44"/>
      <c r="PGJ245" s="44"/>
      <c r="PGK245" s="44"/>
      <c r="PGL245" s="44"/>
      <c r="PGM245" s="44"/>
      <c r="PGN245" s="44"/>
      <c r="PGO245" s="44"/>
      <c r="PGP245" s="44"/>
      <c r="PGQ245" s="44"/>
      <c r="PGR245" s="44"/>
      <c r="PGS245" s="44"/>
      <c r="PGT245" s="44"/>
      <c r="PGU245" s="44"/>
      <c r="PGV245" s="44"/>
      <c r="PGW245" s="44"/>
      <c r="PGX245" s="44"/>
      <c r="PGY245" s="44"/>
      <c r="PGZ245" s="44"/>
      <c r="PHA245" s="44"/>
      <c r="PHB245" s="44"/>
      <c r="PHC245" s="44"/>
      <c r="PHD245" s="44"/>
      <c r="PHE245" s="44"/>
      <c r="PHF245" s="44"/>
      <c r="PHG245" s="44"/>
      <c r="PHH245" s="44"/>
      <c r="PHI245" s="44"/>
      <c r="PHJ245" s="44"/>
      <c r="PHK245" s="44"/>
      <c r="PHL245" s="44"/>
      <c r="PHM245" s="44"/>
      <c r="PHN245" s="44"/>
      <c r="PHO245" s="44"/>
      <c r="PHP245" s="44"/>
      <c r="PHQ245" s="44"/>
      <c r="PHR245" s="44"/>
      <c r="PHS245" s="44"/>
      <c r="PHT245" s="44"/>
      <c r="PHU245" s="44"/>
      <c r="PHV245" s="44"/>
      <c r="PHW245" s="44"/>
      <c r="PHX245" s="44"/>
      <c r="PHY245" s="44"/>
      <c r="PHZ245" s="44"/>
      <c r="PIA245" s="44"/>
      <c r="PIB245" s="44"/>
      <c r="PIC245" s="44"/>
      <c r="PID245" s="44"/>
      <c r="PIE245" s="44"/>
      <c r="PIF245" s="44"/>
      <c r="PIG245" s="44"/>
      <c r="PIH245" s="44"/>
      <c r="PII245" s="44"/>
      <c r="PIJ245" s="44"/>
      <c r="PIK245" s="44"/>
      <c r="PIL245" s="44"/>
      <c r="PIM245" s="44"/>
      <c r="PIN245" s="44"/>
      <c r="PIO245" s="44"/>
      <c r="PIP245" s="44"/>
      <c r="PIQ245" s="44"/>
      <c r="PIR245" s="44"/>
      <c r="PIS245" s="44"/>
      <c r="PIT245" s="44"/>
      <c r="PIU245" s="44"/>
      <c r="PIV245" s="44"/>
      <c r="PIW245" s="44"/>
      <c r="PIX245" s="44"/>
      <c r="PIY245" s="44"/>
      <c r="PIZ245" s="44"/>
      <c r="PJA245" s="44"/>
      <c r="PJB245" s="44"/>
      <c r="PJC245" s="44"/>
      <c r="PJD245" s="44"/>
      <c r="PJE245" s="44"/>
      <c r="PJF245" s="44"/>
      <c r="PJG245" s="44"/>
      <c r="PJH245" s="44"/>
      <c r="PJI245" s="44"/>
      <c r="PJJ245" s="44"/>
      <c r="PJK245" s="44"/>
      <c r="PJL245" s="44"/>
      <c r="PJM245" s="44"/>
      <c r="PJN245" s="44"/>
      <c r="PJO245" s="44"/>
      <c r="PJP245" s="44"/>
      <c r="PJQ245" s="44"/>
      <c r="PJR245" s="44"/>
      <c r="PJS245" s="44"/>
      <c r="PJT245" s="44"/>
      <c r="PJU245" s="44"/>
      <c r="PJV245" s="44"/>
      <c r="PJW245" s="44"/>
      <c r="PJX245" s="44"/>
      <c r="PJY245" s="44"/>
      <c r="PJZ245" s="44"/>
      <c r="PKA245" s="44"/>
      <c r="PKB245" s="44"/>
      <c r="PKC245" s="44"/>
      <c r="PKD245" s="44"/>
      <c r="PKE245" s="44"/>
      <c r="PKF245" s="44"/>
      <c r="PKG245" s="44"/>
      <c r="PKH245" s="44"/>
      <c r="PKI245" s="44"/>
      <c r="PKJ245" s="44"/>
      <c r="PKK245" s="44"/>
      <c r="PKL245" s="44"/>
      <c r="PKM245" s="44"/>
      <c r="PKN245" s="44"/>
      <c r="PKO245" s="44"/>
      <c r="PKP245" s="44"/>
      <c r="PKQ245" s="44"/>
      <c r="PKR245" s="44"/>
      <c r="PKS245" s="44"/>
      <c r="PKT245" s="44"/>
      <c r="PKU245" s="44"/>
      <c r="PKV245" s="44"/>
      <c r="PKW245" s="44"/>
      <c r="PKX245" s="44"/>
      <c r="PKY245" s="44"/>
      <c r="PKZ245" s="44"/>
      <c r="PLA245" s="44"/>
      <c r="PLB245" s="44"/>
      <c r="PLC245" s="44"/>
      <c r="PLD245" s="44"/>
      <c r="PLE245" s="44"/>
      <c r="PLF245" s="44"/>
      <c r="PLG245" s="44"/>
      <c r="PLH245" s="44"/>
      <c r="PLI245" s="44"/>
      <c r="PLJ245" s="44"/>
      <c r="PLK245" s="44"/>
      <c r="PLL245" s="44"/>
      <c r="PLM245" s="44"/>
      <c r="PLN245" s="44"/>
      <c r="PLO245" s="44"/>
      <c r="PLP245" s="44"/>
      <c r="PLQ245" s="44"/>
      <c r="PLR245" s="44"/>
      <c r="PLS245" s="44"/>
      <c r="PLT245" s="44"/>
      <c r="PLU245" s="44"/>
      <c r="PLV245" s="44"/>
      <c r="PLW245" s="44"/>
      <c r="PLX245" s="44"/>
      <c r="PLY245" s="44"/>
      <c r="PLZ245" s="44"/>
      <c r="PMA245" s="44"/>
      <c r="PMB245" s="44"/>
      <c r="PMC245" s="44"/>
      <c r="PMD245" s="44"/>
      <c r="PME245" s="44"/>
      <c r="PMF245" s="44"/>
      <c r="PMG245" s="44"/>
      <c r="PMH245" s="44"/>
      <c r="PMI245" s="44"/>
      <c r="PMJ245" s="44"/>
      <c r="PMK245" s="44"/>
      <c r="PML245" s="44"/>
      <c r="PMM245" s="44"/>
      <c r="PMN245" s="44"/>
      <c r="PMO245" s="44"/>
      <c r="PMP245" s="44"/>
      <c r="PMQ245" s="44"/>
      <c r="PMR245" s="44"/>
      <c r="PMS245" s="44"/>
      <c r="PMT245" s="44"/>
      <c r="PMU245" s="44"/>
      <c r="PMV245" s="44"/>
      <c r="PMW245" s="44"/>
      <c r="PMX245" s="44"/>
      <c r="PMY245" s="44"/>
      <c r="PMZ245" s="44"/>
      <c r="PNA245" s="44"/>
      <c r="PNB245" s="44"/>
      <c r="PNC245" s="44"/>
      <c r="PND245" s="44"/>
      <c r="PNE245" s="44"/>
      <c r="PNF245" s="44"/>
      <c r="PNG245" s="44"/>
      <c r="PNH245" s="44"/>
      <c r="PNI245" s="44"/>
      <c r="PNJ245" s="44"/>
      <c r="PNK245" s="44"/>
      <c r="PNL245" s="44"/>
      <c r="PNM245" s="44"/>
      <c r="PNN245" s="44"/>
      <c r="PNO245" s="44"/>
      <c r="PNP245" s="44"/>
      <c r="PNQ245" s="44"/>
      <c r="PNR245" s="44"/>
      <c r="PNS245" s="44"/>
      <c r="PNT245" s="44"/>
      <c r="PNU245" s="44"/>
      <c r="PNV245" s="44"/>
      <c r="PNW245" s="44"/>
      <c r="PNX245" s="44"/>
      <c r="PNY245" s="44"/>
      <c r="PNZ245" s="44"/>
      <c r="POA245" s="44"/>
      <c r="POB245" s="44"/>
      <c r="POC245" s="44"/>
      <c r="POD245" s="44"/>
      <c r="POE245" s="44"/>
      <c r="POF245" s="44"/>
      <c r="POG245" s="44"/>
      <c r="POH245" s="44"/>
      <c r="POI245" s="44"/>
      <c r="POJ245" s="44"/>
      <c r="POK245" s="44"/>
      <c r="POL245" s="44"/>
      <c r="POM245" s="44"/>
      <c r="PON245" s="44"/>
      <c r="POO245" s="44"/>
      <c r="POP245" s="44"/>
      <c r="POQ245" s="44"/>
      <c r="POR245" s="44"/>
      <c r="POS245" s="44"/>
      <c r="POT245" s="44"/>
      <c r="POU245" s="44"/>
      <c r="POV245" s="44"/>
      <c r="POW245" s="44"/>
      <c r="POX245" s="44"/>
      <c r="POY245" s="44"/>
      <c r="POZ245" s="44"/>
      <c r="PPA245" s="44"/>
      <c r="PPB245" s="44"/>
      <c r="PPC245" s="44"/>
      <c r="PPD245" s="44"/>
      <c r="PPE245" s="44"/>
      <c r="PPF245" s="44"/>
      <c r="PPG245" s="44"/>
      <c r="PPH245" s="44"/>
      <c r="PPI245" s="44"/>
      <c r="PPJ245" s="44"/>
      <c r="PPK245" s="44"/>
      <c r="PPL245" s="44"/>
      <c r="PPM245" s="44"/>
      <c r="PPN245" s="44"/>
      <c r="PPO245" s="44"/>
      <c r="PPP245" s="44"/>
      <c r="PPQ245" s="44"/>
      <c r="PPR245" s="44"/>
      <c r="PPS245" s="44"/>
      <c r="PPT245" s="44"/>
      <c r="PPU245" s="44"/>
      <c r="PPV245" s="44"/>
      <c r="PPW245" s="44"/>
      <c r="PPX245" s="44"/>
      <c r="PPY245" s="44"/>
      <c r="PPZ245" s="44"/>
      <c r="PQA245" s="44"/>
      <c r="PQB245" s="44"/>
      <c r="PQC245" s="44"/>
      <c r="PQD245" s="44"/>
      <c r="PQE245" s="44"/>
      <c r="PQF245" s="44"/>
      <c r="PQG245" s="44"/>
      <c r="PQH245" s="44"/>
      <c r="PQI245" s="44"/>
      <c r="PQJ245" s="44"/>
      <c r="PQK245" s="44"/>
      <c r="PQL245" s="44"/>
      <c r="PQM245" s="44"/>
      <c r="PQN245" s="44"/>
      <c r="PQO245" s="44"/>
      <c r="PQP245" s="44"/>
      <c r="PQQ245" s="44"/>
      <c r="PQR245" s="44"/>
      <c r="PQS245" s="44"/>
      <c r="PQT245" s="44"/>
      <c r="PQU245" s="44"/>
      <c r="PQV245" s="44"/>
      <c r="PQW245" s="44"/>
      <c r="PQX245" s="44"/>
      <c r="PQY245" s="44"/>
      <c r="PQZ245" s="44"/>
      <c r="PRA245" s="44"/>
      <c r="PRB245" s="44"/>
      <c r="PRC245" s="44"/>
      <c r="PRD245" s="44"/>
      <c r="PRE245" s="44"/>
      <c r="PRF245" s="44"/>
      <c r="PRG245" s="44"/>
      <c r="PRH245" s="44"/>
      <c r="PRI245" s="44"/>
      <c r="PRJ245" s="44"/>
      <c r="PRK245" s="44"/>
      <c r="PRL245" s="44"/>
      <c r="PRM245" s="44"/>
      <c r="PRN245" s="44"/>
      <c r="PRO245" s="44"/>
      <c r="PRP245" s="44"/>
      <c r="PRQ245" s="44"/>
      <c r="PRR245" s="44"/>
      <c r="PRS245" s="44"/>
      <c r="PRT245" s="44"/>
      <c r="PRU245" s="44"/>
      <c r="PRV245" s="44"/>
      <c r="PRW245" s="44"/>
      <c r="PRX245" s="44"/>
      <c r="PRY245" s="44"/>
      <c r="PRZ245" s="44"/>
      <c r="PSA245" s="44"/>
      <c r="PSB245" s="44"/>
      <c r="PSC245" s="44"/>
      <c r="PSD245" s="44"/>
      <c r="PSE245" s="44"/>
      <c r="PSF245" s="44"/>
      <c r="PSG245" s="44"/>
      <c r="PSH245" s="44"/>
      <c r="PSI245" s="44"/>
      <c r="PSJ245" s="44"/>
      <c r="PSK245" s="44"/>
      <c r="PSL245" s="44"/>
      <c r="PSM245" s="44"/>
      <c r="PSN245" s="44"/>
      <c r="PSO245" s="44"/>
      <c r="PSP245" s="44"/>
      <c r="PSQ245" s="44"/>
      <c r="PSR245" s="44"/>
      <c r="PSS245" s="44"/>
      <c r="PST245" s="44"/>
      <c r="PSU245" s="44"/>
      <c r="PSV245" s="44"/>
      <c r="PSW245" s="44"/>
      <c r="PSX245" s="44"/>
      <c r="PSY245" s="44"/>
      <c r="PSZ245" s="44"/>
      <c r="PTA245" s="44"/>
      <c r="PTB245" s="44"/>
      <c r="PTC245" s="44"/>
      <c r="PTD245" s="44"/>
      <c r="PTE245" s="44"/>
      <c r="PTF245" s="44"/>
      <c r="PTG245" s="44"/>
      <c r="PTH245" s="44"/>
      <c r="PTI245" s="44"/>
      <c r="PTJ245" s="44"/>
      <c r="PTK245" s="44"/>
      <c r="PTL245" s="44"/>
      <c r="PTM245" s="44"/>
      <c r="PTN245" s="44"/>
      <c r="PTO245" s="44"/>
      <c r="PTP245" s="44"/>
      <c r="PTQ245" s="44"/>
      <c r="PTR245" s="44"/>
      <c r="PTS245" s="44"/>
      <c r="PTT245" s="44"/>
      <c r="PTU245" s="44"/>
      <c r="PTV245" s="44"/>
      <c r="PTW245" s="44"/>
      <c r="PTX245" s="44"/>
      <c r="PTY245" s="44"/>
      <c r="PTZ245" s="44"/>
      <c r="PUA245" s="44"/>
      <c r="PUB245" s="44"/>
      <c r="PUC245" s="44"/>
      <c r="PUD245" s="44"/>
      <c r="PUE245" s="44"/>
      <c r="PUF245" s="44"/>
      <c r="PUG245" s="44"/>
      <c r="PUH245" s="44"/>
      <c r="PUI245" s="44"/>
      <c r="PUJ245" s="44"/>
      <c r="PUK245" s="44"/>
      <c r="PUL245" s="44"/>
      <c r="PUM245" s="44"/>
      <c r="PUN245" s="44"/>
      <c r="PUO245" s="44"/>
      <c r="PUP245" s="44"/>
      <c r="PUQ245" s="44"/>
      <c r="PUR245" s="44"/>
      <c r="PUS245" s="44"/>
      <c r="PUT245" s="44"/>
      <c r="PUU245" s="44"/>
      <c r="PUV245" s="44"/>
      <c r="PUW245" s="44"/>
      <c r="PUX245" s="44"/>
      <c r="PUY245" s="44"/>
      <c r="PUZ245" s="44"/>
      <c r="PVA245" s="44"/>
      <c r="PVB245" s="44"/>
      <c r="PVC245" s="44"/>
      <c r="PVD245" s="44"/>
      <c r="PVE245" s="44"/>
      <c r="PVF245" s="44"/>
      <c r="PVG245" s="44"/>
      <c r="PVH245" s="44"/>
      <c r="PVI245" s="44"/>
      <c r="PVJ245" s="44"/>
      <c r="PVK245" s="44"/>
      <c r="PVL245" s="44"/>
      <c r="PVM245" s="44"/>
      <c r="PVN245" s="44"/>
      <c r="PVO245" s="44"/>
      <c r="PVP245" s="44"/>
      <c r="PVQ245" s="44"/>
      <c r="PVR245" s="44"/>
      <c r="PVS245" s="44"/>
      <c r="PVT245" s="44"/>
      <c r="PVU245" s="44"/>
      <c r="PVV245" s="44"/>
      <c r="PVW245" s="44"/>
      <c r="PVX245" s="44"/>
      <c r="PVY245" s="44"/>
      <c r="PVZ245" s="44"/>
      <c r="PWA245" s="44"/>
      <c r="PWB245" s="44"/>
      <c r="PWC245" s="44"/>
      <c r="PWD245" s="44"/>
      <c r="PWE245" s="44"/>
      <c r="PWF245" s="44"/>
      <c r="PWG245" s="44"/>
      <c r="PWH245" s="44"/>
      <c r="PWI245" s="44"/>
      <c r="PWJ245" s="44"/>
      <c r="PWK245" s="44"/>
      <c r="PWL245" s="44"/>
      <c r="PWM245" s="44"/>
      <c r="PWN245" s="44"/>
      <c r="PWO245" s="44"/>
      <c r="PWP245" s="44"/>
      <c r="PWQ245" s="44"/>
      <c r="PWR245" s="44"/>
      <c r="PWS245" s="44"/>
      <c r="PWT245" s="44"/>
      <c r="PWU245" s="44"/>
      <c r="PWV245" s="44"/>
      <c r="PWW245" s="44"/>
      <c r="PWX245" s="44"/>
      <c r="PWY245" s="44"/>
      <c r="PWZ245" s="44"/>
      <c r="PXA245" s="44"/>
      <c r="PXB245" s="44"/>
      <c r="PXC245" s="44"/>
      <c r="PXD245" s="44"/>
      <c r="PXE245" s="44"/>
      <c r="PXF245" s="44"/>
      <c r="PXG245" s="44"/>
      <c r="PXH245" s="44"/>
      <c r="PXI245" s="44"/>
      <c r="PXJ245" s="44"/>
      <c r="PXK245" s="44"/>
      <c r="PXL245" s="44"/>
      <c r="PXM245" s="44"/>
      <c r="PXN245" s="44"/>
      <c r="PXO245" s="44"/>
      <c r="PXP245" s="44"/>
      <c r="PXQ245" s="44"/>
      <c r="PXR245" s="44"/>
      <c r="PXS245" s="44"/>
      <c r="PXT245" s="44"/>
      <c r="PXU245" s="44"/>
      <c r="PXV245" s="44"/>
      <c r="PXW245" s="44"/>
      <c r="PXX245" s="44"/>
      <c r="PXY245" s="44"/>
      <c r="PXZ245" s="44"/>
      <c r="PYA245" s="44"/>
      <c r="PYB245" s="44"/>
      <c r="PYC245" s="44"/>
      <c r="PYD245" s="44"/>
      <c r="PYE245" s="44"/>
      <c r="PYF245" s="44"/>
      <c r="PYG245" s="44"/>
      <c r="PYH245" s="44"/>
      <c r="PYI245" s="44"/>
      <c r="PYJ245" s="44"/>
      <c r="PYK245" s="44"/>
      <c r="PYL245" s="44"/>
      <c r="PYM245" s="44"/>
      <c r="PYN245" s="44"/>
      <c r="PYO245" s="44"/>
      <c r="PYP245" s="44"/>
      <c r="PYQ245" s="44"/>
      <c r="PYR245" s="44"/>
      <c r="PYS245" s="44"/>
      <c r="PYT245" s="44"/>
      <c r="PYU245" s="44"/>
      <c r="PYV245" s="44"/>
      <c r="PYW245" s="44"/>
      <c r="PYX245" s="44"/>
      <c r="PYY245" s="44"/>
      <c r="PYZ245" s="44"/>
      <c r="PZA245" s="44"/>
      <c r="PZB245" s="44"/>
      <c r="PZC245" s="44"/>
      <c r="PZD245" s="44"/>
      <c r="PZE245" s="44"/>
      <c r="PZF245" s="44"/>
      <c r="PZG245" s="44"/>
      <c r="PZH245" s="44"/>
      <c r="PZI245" s="44"/>
      <c r="PZJ245" s="44"/>
      <c r="PZK245" s="44"/>
      <c r="PZL245" s="44"/>
      <c r="PZM245" s="44"/>
      <c r="PZN245" s="44"/>
      <c r="PZO245" s="44"/>
      <c r="PZP245" s="44"/>
      <c r="PZQ245" s="44"/>
      <c r="PZR245" s="44"/>
      <c r="PZS245" s="44"/>
      <c r="PZT245" s="44"/>
      <c r="PZU245" s="44"/>
      <c r="PZV245" s="44"/>
      <c r="PZW245" s="44"/>
      <c r="PZX245" s="44"/>
      <c r="PZY245" s="44"/>
      <c r="PZZ245" s="44"/>
      <c r="QAA245" s="44"/>
      <c r="QAB245" s="44"/>
      <c r="QAC245" s="44"/>
      <c r="QAD245" s="44"/>
      <c r="QAE245" s="44"/>
      <c r="QAF245" s="44"/>
      <c r="QAG245" s="44"/>
      <c r="QAH245" s="44"/>
      <c r="QAI245" s="44"/>
      <c r="QAJ245" s="44"/>
      <c r="QAK245" s="44"/>
      <c r="QAL245" s="44"/>
      <c r="QAM245" s="44"/>
      <c r="QAN245" s="44"/>
      <c r="QAO245" s="44"/>
      <c r="QAP245" s="44"/>
      <c r="QAQ245" s="44"/>
      <c r="QAR245" s="44"/>
      <c r="QAS245" s="44"/>
      <c r="QAT245" s="44"/>
      <c r="QAU245" s="44"/>
      <c r="QAV245" s="44"/>
      <c r="QAW245" s="44"/>
      <c r="QAX245" s="44"/>
      <c r="QAY245" s="44"/>
      <c r="QAZ245" s="44"/>
      <c r="QBA245" s="44"/>
      <c r="QBB245" s="44"/>
      <c r="QBC245" s="44"/>
      <c r="QBD245" s="44"/>
      <c r="QBE245" s="44"/>
      <c r="QBF245" s="44"/>
      <c r="QBG245" s="44"/>
      <c r="QBH245" s="44"/>
      <c r="QBI245" s="44"/>
      <c r="QBJ245" s="44"/>
      <c r="QBK245" s="44"/>
      <c r="QBL245" s="44"/>
      <c r="QBM245" s="44"/>
      <c r="QBN245" s="44"/>
      <c r="QBO245" s="44"/>
      <c r="QBP245" s="44"/>
      <c r="QBQ245" s="44"/>
      <c r="QBR245" s="44"/>
      <c r="QBS245" s="44"/>
      <c r="QBT245" s="44"/>
      <c r="QBU245" s="44"/>
      <c r="QBV245" s="44"/>
      <c r="QBW245" s="44"/>
      <c r="QBX245" s="44"/>
      <c r="QBY245" s="44"/>
      <c r="QBZ245" s="44"/>
      <c r="QCA245" s="44"/>
      <c r="QCB245" s="44"/>
      <c r="QCC245" s="44"/>
      <c r="QCD245" s="44"/>
      <c r="QCE245" s="44"/>
      <c r="QCF245" s="44"/>
      <c r="QCG245" s="44"/>
      <c r="QCH245" s="44"/>
      <c r="QCI245" s="44"/>
      <c r="QCJ245" s="44"/>
      <c r="QCK245" s="44"/>
      <c r="QCL245" s="44"/>
      <c r="QCM245" s="44"/>
      <c r="QCN245" s="44"/>
      <c r="QCO245" s="44"/>
      <c r="QCP245" s="44"/>
      <c r="QCQ245" s="44"/>
      <c r="QCR245" s="44"/>
      <c r="QCS245" s="44"/>
      <c r="QCT245" s="44"/>
      <c r="QCU245" s="44"/>
      <c r="QCV245" s="44"/>
      <c r="QCW245" s="44"/>
      <c r="QCX245" s="44"/>
      <c r="QCY245" s="44"/>
      <c r="QCZ245" s="44"/>
      <c r="QDA245" s="44"/>
      <c r="QDB245" s="44"/>
      <c r="QDC245" s="44"/>
      <c r="QDD245" s="44"/>
      <c r="QDE245" s="44"/>
      <c r="QDF245" s="44"/>
      <c r="QDG245" s="44"/>
      <c r="QDH245" s="44"/>
      <c r="QDI245" s="44"/>
      <c r="QDJ245" s="44"/>
      <c r="QDK245" s="44"/>
      <c r="QDL245" s="44"/>
      <c r="QDM245" s="44"/>
      <c r="QDN245" s="44"/>
      <c r="QDO245" s="44"/>
      <c r="QDP245" s="44"/>
      <c r="QDQ245" s="44"/>
      <c r="QDR245" s="44"/>
      <c r="QDS245" s="44"/>
      <c r="QDT245" s="44"/>
      <c r="QDU245" s="44"/>
      <c r="QDV245" s="44"/>
      <c r="QDW245" s="44"/>
      <c r="QDX245" s="44"/>
      <c r="QDY245" s="44"/>
      <c r="QDZ245" s="44"/>
      <c r="QEA245" s="44"/>
      <c r="QEB245" s="44"/>
      <c r="QEC245" s="44"/>
      <c r="QED245" s="44"/>
      <c r="QEE245" s="44"/>
      <c r="QEF245" s="44"/>
      <c r="QEG245" s="44"/>
      <c r="QEH245" s="44"/>
      <c r="QEI245" s="44"/>
      <c r="QEJ245" s="44"/>
      <c r="QEK245" s="44"/>
      <c r="QEL245" s="44"/>
      <c r="QEM245" s="44"/>
      <c r="QEN245" s="44"/>
      <c r="QEO245" s="44"/>
      <c r="QEP245" s="44"/>
      <c r="QEQ245" s="44"/>
      <c r="QER245" s="44"/>
      <c r="QES245" s="44"/>
      <c r="QET245" s="44"/>
      <c r="QEU245" s="44"/>
      <c r="QEV245" s="44"/>
      <c r="QEW245" s="44"/>
      <c r="QEX245" s="44"/>
      <c r="QEY245" s="44"/>
      <c r="QEZ245" s="44"/>
      <c r="QFA245" s="44"/>
      <c r="QFB245" s="44"/>
      <c r="QFC245" s="44"/>
      <c r="QFD245" s="44"/>
      <c r="QFE245" s="44"/>
      <c r="QFF245" s="44"/>
      <c r="QFG245" s="44"/>
      <c r="QFH245" s="44"/>
      <c r="QFI245" s="44"/>
      <c r="QFJ245" s="44"/>
      <c r="QFK245" s="44"/>
      <c r="QFL245" s="44"/>
      <c r="QFM245" s="44"/>
      <c r="QFN245" s="44"/>
      <c r="QFO245" s="44"/>
      <c r="QFP245" s="44"/>
      <c r="QFQ245" s="44"/>
      <c r="QFR245" s="44"/>
      <c r="QFS245" s="44"/>
      <c r="QFT245" s="44"/>
      <c r="QFU245" s="44"/>
      <c r="QFV245" s="44"/>
      <c r="QFW245" s="44"/>
      <c r="QFX245" s="44"/>
      <c r="QFY245" s="44"/>
      <c r="QFZ245" s="44"/>
      <c r="QGA245" s="44"/>
      <c r="QGB245" s="44"/>
      <c r="QGC245" s="44"/>
      <c r="QGD245" s="44"/>
      <c r="QGE245" s="44"/>
      <c r="QGF245" s="44"/>
      <c r="QGG245" s="44"/>
      <c r="QGH245" s="44"/>
      <c r="QGI245" s="44"/>
      <c r="QGJ245" s="44"/>
      <c r="QGK245" s="44"/>
      <c r="QGL245" s="44"/>
      <c r="QGM245" s="44"/>
      <c r="QGN245" s="44"/>
      <c r="QGO245" s="44"/>
      <c r="QGP245" s="44"/>
      <c r="QGQ245" s="44"/>
      <c r="QGR245" s="44"/>
      <c r="QGS245" s="44"/>
      <c r="QGT245" s="44"/>
      <c r="QGU245" s="44"/>
      <c r="QGV245" s="44"/>
      <c r="QGW245" s="44"/>
      <c r="QGX245" s="44"/>
      <c r="QGY245" s="44"/>
      <c r="QGZ245" s="44"/>
      <c r="QHA245" s="44"/>
      <c r="QHB245" s="44"/>
      <c r="QHC245" s="44"/>
      <c r="QHD245" s="44"/>
      <c r="QHE245" s="44"/>
      <c r="QHF245" s="44"/>
      <c r="QHG245" s="44"/>
      <c r="QHH245" s="44"/>
      <c r="QHI245" s="44"/>
      <c r="QHJ245" s="44"/>
      <c r="QHK245" s="44"/>
      <c r="QHL245" s="44"/>
      <c r="QHM245" s="44"/>
      <c r="QHN245" s="44"/>
      <c r="QHO245" s="44"/>
      <c r="QHP245" s="44"/>
      <c r="QHQ245" s="44"/>
      <c r="QHR245" s="44"/>
      <c r="QHS245" s="44"/>
      <c r="QHT245" s="44"/>
      <c r="QHU245" s="44"/>
      <c r="QHV245" s="44"/>
      <c r="QHW245" s="44"/>
      <c r="QHX245" s="44"/>
      <c r="QHY245" s="44"/>
      <c r="QHZ245" s="44"/>
      <c r="QIA245" s="44"/>
      <c r="QIB245" s="44"/>
      <c r="QIC245" s="44"/>
      <c r="QID245" s="44"/>
      <c r="QIE245" s="44"/>
      <c r="QIF245" s="44"/>
      <c r="QIG245" s="44"/>
      <c r="QIH245" s="44"/>
      <c r="QII245" s="44"/>
      <c r="QIJ245" s="44"/>
      <c r="QIK245" s="44"/>
      <c r="QIL245" s="44"/>
      <c r="QIM245" s="44"/>
      <c r="QIN245" s="44"/>
      <c r="QIO245" s="44"/>
      <c r="QIP245" s="44"/>
      <c r="QIQ245" s="44"/>
      <c r="QIR245" s="44"/>
      <c r="QIS245" s="44"/>
      <c r="QIT245" s="44"/>
      <c r="QIU245" s="44"/>
      <c r="QIV245" s="44"/>
      <c r="QIW245" s="44"/>
      <c r="QIX245" s="44"/>
      <c r="QIY245" s="44"/>
      <c r="QIZ245" s="44"/>
      <c r="QJA245" s="44"/>
      <c r="QJB245" s="44"/>
      <c r="QJC245" s="44"/>
      <c r="QJD245" s="44"/>
      <c r="QJE245" s="44"/>
      <c r="QJF245" s="44"/>
      <c r="QJG245" s="44"/>
      <c r="QJH245" s="44"/>
      <c r="QJI245" s="44"/>
      <c r="QJJ245" s="44"/>
      <c r="QJK245" s="44"/>
      <c r="QJL245" s="44"/>
      <c r="QJM245" s="44"/>
      <c r="QJN245" s="44"/>
      <c r="QJO245" s="44"/>
      <c r="QJP245" s="44"/>
      <c r="QJQ245" s="44"/>
      <c r="QJR245" s="44"/>
      <c r="QJS245" s="44"/>
      <c r="QJT245" s="44"/>
      <c r="QJU245" s="44"/>
      <c r="QJV245" s="44"/>
      <c r="QJW245" s="44"/>
      <c r="QJX245" s="44"/>
      <c r="QJY245" s="44"/>
      <c r="QJZ245" s="44"/>
      <c r="QKA245" s="44"/>
      <c r="QKB245" s="44"/>
      <c r="QKC245" s="44"/>
      <c r="QKD245" s="44"/>
      <c r="QKE245" s="44"/>
      <c r="QKF245" s="44"/>
      <c r="QKG245" s="44"/>
      <c r="QKH245" s="44"/>
      <c r="QKI245" s="44"/>
      <c r="QKJ245" s="44"/>
      <c r="QKK245" s="44"/>
      <c r="QKL245" s="44"/>
      <c r="QKM245" s="44"/>
      <c r="QKN245" s="44"/>
      <c r="QKO245" s="44"/>
      <c r="QKP245" s="44"/>
      <c r="QKQ245" s="44"/>
      <c r="QKR245" s="44"/>
      <c r="QKS245" s="44"/>
      <c r="QKT245" s="44"/>
      <c r="QKU245" s="44"/>
      <c r="QKV245" s="44"/>
      <c r="QKW245" s="44"/>
      <c r="QKX245" s="44"/>
      <c r="QKY245" s="44"/>
      <c r="QKZ245" s="44"/>
      <c r="QLA245" s="44"/>
      <c r="QLB245" s="44"/>
      <c r="QLC245" s="44"/>
      <c r="QLD245" s="44"/>
      <c r="QLE245" s="44"/>
      <c r="QLF245" s="44"/>
      <c r="QLG245" s="44"/>
      <c r="QLH245" s="44"/>
      <c r="QLI245" s="44"/>
      <c r="QLJ245" s="44"/>
      <c r="QLK245" s="44"/>
      <c r="QLL245" s="44"/>
      <c r="QLM245" s="44"/>
      <c r="QLN245" s="44"/>
      <c r="QLO245" s="44"/>
      <c r="QLP245" s="44"/>
      <c r="QLQ245" s="44"/>
      <c r="QLR245" s="44"/>
      <c r="QLS245" s="44"/>
      <c r="QLT245" s="44"/>
      <c r="QLU245" s="44"/>
      <c r="QLV245" s="44"/>
      <c r="QLW245" s="44"/>
      <c r="QLX245" s="44"/>
      <c r="QLY245" s="44"/>
      <c r="QLZ245" s="44"/>
      <c r="QMA245" s="44"/>
      <c r="QMB245" s="44"/>
      <c r="QMC245" s="44"/>
      <c r="QMD245" s="44"/>
      <c r="QME245" s="44"/>
      <c r="QMF245" s="44"/>
      <c r="QMG245" s="44"/>
      <c r="QMH245" s="44"/>
      <c r="QMI245" s="44"/>
      <c r="QMJ245" s="44"/>
      <c r="QMK245" s="44"/>
      <c r="QML245" s="44"/>
      <c r="QMM245" s="44"/>
      <c r="QMN245" s="44"/>
      <c r="QMO245" s="44"/>
      <c r="QMP245" s="44"/>
      <c r="QMQ245" s="44"/>
      <c r="QMR245" s="44"/>
      <c r="QMS245" s="44"/>
      <c r="QMT245" s="44"/>
      <c r="QMU245" s="44"/>
      <c r="QMV245" s="44"/>
      <c r="QMW245" s="44"/>
      <c r="QMX245" s="44"/>
      <c r="QMY245" s="44"/>
      <c r="QMZ245" s="44"/>
      <c r="QNA245" s="44"/>
      <c r="QNB245" s="44"/>
      <c r="QNC245" s="44"/>
      <c r="QND245" s="44"/>
      <c r="QNE245" s="44"/>
      <c r="QNF245" s="44"/>
      <c r="QNG245" s="44"/>
      <c r="QNH245" s="44"/>
      <c r="QNI245" s="44"/>
      <c r="QNJ245" s="44"/>
      <c r="QNK245" s="44"/>
      <c r="QNL245" s="44"/>
      <c r="QNM245" s="44"/>
      <c r="QNN245" s="44"/>
      <c r="QNO245" s="44"/>
      <c r="QNP245" s="44"/>
      <c r="QNQ245" s="44"/>
      <c r="QNR245" s="44"/>
      <c r="QNS245" s="44"/>
      <c r="QNT245" s="44"/>
      <c r="QNU245" s="44"/>
      <c r="QNV245" s="44"/>
      <c r="QNW245" s="44"/>
      <c r="QNX245" s="44"/>
      <c r="QNY245" s="44"/>
      <c r="QNZ245" s="44"/>
      <c r="QOA245" s="44"/>
      <c r="QOB245" s="44"/>
      <c r="QOC245" s="44"/>
      <c r="QOD245" s="44"/>
      <c r="QOE245" s="44"/>
      <c r="QOF245" s="44"/>
      <c r="QOG245" s="44"/>
      <c r="QOH245" s="44"/>
      <c r="QOI245" s="44"/>
      <c r="QOJ245" s="44"/>
      <c r="QOK245" s="44"/>
      <c r="QOL245" s="44"/>
      <c r="QOM245" s="44"/>
      <c r="QON245" s="44"/>
      <c r="QOO245" s="44"/>
      <c r="QOP245" s="44"/>
      <c r="QOQ245" s="44"/>
      <c r="QOR245" s="44"/>
      <c r="QOS245" s="44"/>
      <c r="QOT245" s="44"/>
      <c r="QOU245" s="44"/>
      <c r="QOV245" s="44"/>
      <c r="QOW245" s="44"/>
      <c r="QOX245" s="44"/>
      <c r="QOY245" s="44"/>
      <c r="QOZ245" s="44"/>
      <c r="QPA245" s="44"/>
      <c r="QPB245" s="44"/>
      <c r="QPC245" s="44"/>
      <c r="QPD245" s="44"/>
      <c r="QPE245" s="44"/>
      <c r="QPF245" s="44"/>
      <c r="QPG245" s="44"/>
      <c r="QPH245" s="44"/>
      <c r="QPI245" s="44"/>
      <c r="QPJ245" s="44"/>
      <c r="QPK245" s="44"/>
      <c r="QPL245" s="44"/>
      <c r="QPM245" s="44"/>
      <c r="QPN245" s="44"/>
      <c r="QPO245" s="44"/>
      <c r="QPP245" s="44"/>
      <c r="QPQ245" s="44"/>
      <c r="QPR245" s="44"/>
      <c r="QPS245" s="44"/>
      <c r="QPT245" s="44"/>
      <c r="QPU245" s="44"/>
      <c r="QPV245" s="44"/>
      <c r="QPW245" s="44"/>
      <c r="QPX245" s="44"/>
      <c r="QPY245" s="44"/>
      <c r="QPZ245" s="44"/>
      <c r="QQA245" s="44"/>
      <c r="QQB245" s="44"/>
      <c r="QQC245" s="44"/>
      <c r="QQD245" s="44"/>
      <c r="QQE245" s="44"/>
      <c r="QQF245" s="44"/>
      <c r="QQG245" s="44"/>
      <c r="QQH245" s="44"/>
      <c r="QQI245" s="44"/>
      <c r="QQJ245" s="44"/>
      <c r="QQK245" s="44"/>
      <c r="QQL245" s="44"/>
      <c r="QQM245" s="44"/>
      <c r="QQN245" s="44"/>
      <c r="QQO245" s="44"/>
      <c r="QQP245" s="44"/>
      <c r="QQQ245" s="44"/>
      <c r="QQR245" s="44"/>
      <c r="QQS245" s="44"/>
      <c r="QQT245" s="44"/>
      <c r="QQU245" s="44"/>
      <c r="QQV245" s="44"/>
      <c r="QQW245" s="44"/>
      <c r="QQX245" s="44"/>
      <c r="QQY245" s="44"/>
      <c r="QQZ245" s="44"/>
      <c r="QRA245" s="44"/>
      <c r="QRB245" s="44"/>
      <c r="QRC245" s="44"/>
      <c r="QRD245" s="44"/>
      <c r="QRE245" s="44"/>
      <c r="QRF245" s="44"/>
      <c r="QRG245" s="44"/>
      <c r="QRH245" s="44"/>
      <c r="QRI245" s="44"/>
      <c r="QRJ245" s="44"/>
      <c r="QRK245" s="44"/>
      <c r="QRL245" s="44"/>
      <c r="QRM245" s="44"/>
      <c r="QRN245" s="44"/>
      <c r="QRO245" s="44"/>
      <c r="QRP245" s="44"/>
      <c r="QRQ245" s="44"/>
      <c r="QRR245" s="44"/>
      <c r="QRS245" s="44"/>
      <c r="QRT245" s="44"/>
      <c r="QRU245" s="44"/>
      <c r="QRV245" s="44"/>
      <c r="QRW245" s="44"/>
      <c r="QRX245" s="44"/>
      <c r="QRY245" s="44"/>
      <c r="QRZ245" s="44"/>
      <c r="QSA245" s="44"/>
      <c r="QSB245" s="44"/>
      <c r="QSC245" s="44"/>
      <c r="QSD245" s="44"/>
      <c r="QSE245" s="44"/>
      <c r="QSF245" s="44"/>
      <c r="QSG245" s="44"/>
      <c r="QSH245" s="44"/>
      <c r="QSI245" s="44"/>
      <c r="QSJ245" s="44"/>
      <c r="QSK245" s="44"/>
      <c r="QSL245" s="44"/>
      <c r="QSM245" s="44"/>
      <c r="QSN245" s="44"/>
      <c r="QSO245" s="44"/>
      <c r="QSP245" s="44"/>
      <c r="QSQ245" s="44"/>
      <c r="QSR245" s="44"/>
      <c r="QSS245" s="44"/>
      <c r="QST245" s="44"/>
      <c r="QSU245" s="44"/>
      <c r="QSV245" s="44"/>
      <c r="QSW245" s="44"/>
      <c r="QSX245" s="44"/>
      <c r="QSY245" s="44"/>
      <c r="QSZ245" s="44"/>
      <c r="QTA245" s="44"/>
      <c r="QTB245" s="44"/>
      <c r="QTC245" s="44"/>
      <c r="QTD245" s="44"/>
      <c r="QTE245" s="44"/>
      <c r="QTF245" s="44"/>
      <c r="QTG245" s="44"/>
      <c r="QTH245" s="44"/>
      <c r="QTI245" s="44"/>
      <c r="QTJ245" s="44"/>
      <c r="QTK245" s="44"/>
      <c r="QTL245" s="44"/>
      <c r="QTM245" s="44"/>
      <c r="QTN245" s="44"/>
      <c r="QTO245" s="44"/>
      <c r="QTP245" s="44"/>
      <c r="QTQ245" s="44"/>
      <c r="QTR245" s="44"/>
      <c r="QTS245" s="44"/>
      <c r="QTT245" s="44"/>
      <c r="QTU245" s="44"/>
      <c r="QTV245" s="44"/>
      <c r="QTW245" s="44"/>
      <c r="QTX245" s="44"/>
      <c r="QTY245" s="44"/>
      <c r="QTZ245" s="44"/>
      <c r="QUA245" s="44"/>
      <c r="QUB245" s="44"/>
      <c r="QUC245" s="44"/>
      <c r="QUD245" s="44"/>
      <c r="QUE245" s="44"/>
      <c r="QUF245" s="44"/>
      <c r="QUG245" s="44"/>
      <c r="QUH245" s="44"/>
      <c r="QUI245" s="44"/>
      <c r="QUJ245" s="44"/>
      <c r="QUK245" s="44"/>
      <c r="QUL245" s="44"/>
      <c r="QUM245" s="44"/>
      <c r="QUN245" s="44"/>
      <c r="QUO245" s="44"/>
      <c r="QUP245" s="44"/>
      <c r="QUQ245" s="44"/>
      <c r="QUR245" s="44"/>
      <c r="QUS245" s="44"/>
      <c r="QUT245" s="44"/>
      <c r="QUU245" s="44"/>
      <c r="QUV245" s="44"/>
      <c r="QUW245" s="44"/>
      <c r="QUX245" s="44"/>
      <c r="QUY245" s="44"/>
      <c r="QUZ245" s="44"/>
      <c r="QVA245" s="44"/>
      <c r="QVB245" s="44"/>
      <c r="QVC245" s="44"/>
      <c r="QVD245" s="44"/>
      <c r="QVE245" s="44"/>
      <c r="QVF245" s="44"/>
      <c r="QVG245" s="44"/>
      <c r="QVH245" s="44"/>
      <c r="QVI245" s="44"/>
      <c r="QVJ245" s="44"/>
      <c r="QVK245" s="44"/>
      <c r="QVL245" s="44"/>
      <c r="QVM245" s="44"/>
      <c r="QVN245" s="44"/>
      <c r="QVO245" s="44"/>
      <c r="QVP245" s="44"/>
      <c r="QVQ245" s="44"/>
      <c r="QVR245" s="44"/>
      <c r="QVS245" s="44"/>
      <c r="QVT245" s="44"/>
      <c r="QVU245" s="44"/>
      <c r="QVV245" s="44"/>
      <c r="QVW245" s="44"/>
      <c r="QVX245" s="44"/>
      <c r="QVY245" s="44"/>
      <c r="QVZ245" s="44"/>
      <c r="QWA245" s="44"/>
      <c r="QWB245" s="44"/>
      <c r="QWC245" s="44"/>
      <c r="QWD245" s="44"/>
      <c r="QWE245" s="44"/>
      <c r="QWF245" s="44"/>
      <c r="QWG245" s="44"/>
      <c r="QWH245" s="44"/>
      <c r="QWI245" s="44"/>
      <c r="QWJ245" s="44"/>
      <c r="QWK245" s="44"/>
      <c r="QWL245" s="44"/>
      <c r="QWM245" s="44"/>
      <c r="QWN245" s="44"/>
      <c r="QWO245" s="44"/>
      <c r="QWP245" s="44"/>
      <c r="QWQ245" s="44"/>
      <c r="QWR245" s="44"/>
      <c r="QWS245" s="44"/>
      <c r="QWT245" s="44"/>
      <c r="QWU245" s="44"/>
      <c r="QWV245" s="44"/>
      <c r="QWW245" s="44"/>
      <c r="QWX245" s="44"/>
      <c r="QWY245" s="44"/>
      <c r="QWZ245" s="44"/>
      <c r="QXA245" s="44"/>
      <c r="QXB245" s="44"/>
      <c r="QXC245" s="44"/>
      <c r="QXD245" s="44"/>
      <c r="QXE245" s="44"/>
      <c r="QXF245" s="44"/>
      <c r="QXG245" s="44"/>
      <c r="QXH245" s="44"/>
      <c r="QXI245" s="44"/>
      <c r="QXJ245" s="44"/>
      <c r="QXK245" s="44"/>
      <c r="QXL245" s="44"/>
      <c r="QXM245" s="44"/>
      <c r="QXN245" s="44"/>
      <c r="QXO245" s="44"/>
      <c r="QXP245" s="44"/>
      <c r="QXQ245" s="44"/>
      <c r="QXR245" s="44"/>
      <c r="QXS245" s="44"/>
      <c r="QXT245" s="44"/>
      <c r="QXU245" s="44"/>
      <c r="QXV245" s="44"/>
      <c r="QXW245" s="44"/>
      <c r="QXX245" s="44"/>
      <c r="QXY245" s="44"/>
      <c r="QXZ245" s="44"/>
      <c r="QYA245" s="44"/>
      <c r="QYB245" s="44"/>
      <c r="QYC245" s="44"/>
      <c r="QYD245" s="44"/>
      <c r="QYE245" s="44"/>
      <c r="QYF245" s="44"/>
      <c r="QYG245" s="44"/>
      <c r="QYH245" s="44"/>
      <c r="QYI245" s="44"/>
      <c r="QYJ245" s="44"/>
      <c r="QYK245" s="44"/>
      <c r="QYL245" s="44"/>
      <c r="QYM245" s="44"/>
      <c r="QYN245" s="44"/>
      <c r="QYO245" s="44"/>
      <c r="QYP245" s="44"/>
      <c r="QYQ245" s="44"/>
      <c r="QYR245" s="44"/>
      <c r="QYS245" s="44"/>
      <c r="QYT245" s="44"/>
      <c r="QYU245" s="44"/>
      <c r="QYV245" s="44"/>
      <c r="QYW245" s="44"/>
      <c r="QYX245" s="44"/>
      <c r="QYY245" s="44"/>
      <c r="QYZ245" s="44"/>
      <c r="QZA245" s="44"/>
      <c r="QZB245" s="44"/>
      <c r="QZC245" s="44"/>
      <c r="QZD245" s="44"/>
      <c r="QZE245" s="44"/>
      <c r="QZF245" s="44"/>
      <c r="QZG245" s="44"/>
      <c r="QZH245" s="44"/>
      <c r="QZI245" s="44"/>
      <c r="QZJ245" s="44"/>
      <c r="QZK245" s="44"/>
      <c r="QZL245" s="44"/>
      <c r="QZM245" s="44"/>
      <c r="QZN245" s="44"/>
      <c r="QZO245" s="44"/>
      <c r="QZP245" s="44"/>
      <c r="QZQ245" s="44"/>
      <c r="QZR245" s="44"/>
      <c r="QZS245" s="44"/>
      <c r="QZT245" s="44"/>
      <c r="QZU245" s="44"/>
      <c r="QZV245" s="44"/>
      <c r="QZW245" s="44"/>
      <c r="QZX245" s="44"/>
      <c r="QZY245" s="44"/>
      <c r="QZZ245" s="44"/>
      <c r="RAA245" s="44"/>
      <c r="RAB245" s="44"/>
      <c r="RAC245" s="44"/>
      <c r="RAD245" s="44"/>
      <c r="RAE245" s="44"/>
      <c r="RAF245" s="44"/>
      <c r="RAG245" s="44"/>
      <c r="RAH245" s="44"/>
      <c r="RAI245" s="44"/>
      <c r="RAJ245" s="44"/>
      <c r="RAK245" s="44"/>
      <c r="RAL245" s="44"/>
      <c r="RAM245" s="44"/>
      <c r="RAN245" s="44"/>
      <c r="RAO245" s="44"/>
      <c r="RAP245" s="44"/>
      <c r="RAQ245" s="44"/>
      <c r="RAR245" s="44"/>
      <c r="RAS245" s="44"/>
      <c r="RAT245" s="44"/>
      <c r="RAU245" s="44"/>
      <c r="RAV245" s="44"/>
      <c r="RAW245" s="44"/>
      <c r="RAX245" s="44"/>
      <c r="RAY245" s="44"/>
      <c r="RAZ245" s="44"/>
      <c r="RBA245" s="44"/>
      <c r="RBB245" s="44"/>
      <c r="RBC245" s="44"/>
      <c r="RBD245" s="44"/>
      <c r="RBE245" s="44"/>
      <c r="RBF245" s="44"/>
      <c r="RBG245" s="44"/>
      <c r="RBH245" s="44"/>
      <c r="RBI245" s="44"/>
      <c r="RBJ245" s="44"/>
      <c r="RBK245" s="44"/>
      <c r="RBL245" s="44"/>
      <c r="RBM245" s="44"/>
      <c r="RBN245" s="44"/>
      <c r="RBO245" s="44"/>
      <c r="RBP245" s="44"/>
      <c r="RBQ245" s="44"/>
      <c r="RBR245" s="44"/>
      <c r="RBS245" s="44"/>
      <c r="RBT245" s="44"/>
      <c r="RBU245" s="44"/>
      <c r="RBV245" s="44"/>
      <c r="RBW245" s="44"/>
      <c r="RBX245" s="44"/>
      <c r="RBY245" s="44"/>
      <c r="RBZ245" s="44"/>
      <c r="RCA245" s="44"/>
      <c r="RCB245" s="44"/>
      <c r="RCC245" s="44"/>
      <c r="RCD245" s="44"/>
      <c r="RCE245" s="44"/>
      <c r="RCF245" s="44"/>
      <c r="RCG245" s="44"/>
      <c r="RCH245" s="44"/>
      <c r="RCI245" s="44"/>
      <c r="RCJ245" s="44"/>
      <c r="RCK245" s="44"/>
      <c r="RCL245" s="44"/>
      <c r="RCM245" s="44"/>
      <c r="RCN245" s="44"/>
      <c r="RCO245" s="44"/>
      <c r="RCP245" s="44"/>
      <c r="RCQ245" s="44"/>
      <c r="RCR245" s="44"/>
      <c r="RCS245" s="44"/>
      <c r="RCT245" s="44"/>
      <c r="RCU245" s="44"/>
      <c r="RCV245" s="44"/>
      <c r="RCW245" s="44"/>
      <c r="RCX245" s="44"/>
      <c r="RCY245" s="44"/>
      <c r="RCZ245" s="44"/>
      <c r="RDA245" s="44"/>
      <c r="RDB245" s="44"/>
      <c r="RDC245" s="44"/>
      <c r="RDD245" s="44"/>
      <c r="RDE245" s="44"/>
      <c r="RDF245" s="44"/>
      <c r="RDG245" s="44"/>
      <c r="RDH245" s="44"/>
      <c r="RDI245" s="44"/>
      <c r="RDJ245" s="44"/>
      <c r="RDK245" s="44"/>
      <c r="RDL245" s="44"/>
      <c r="RDM245" s="44"/>
      <c r="RDN245" s="44"/>
      <c r="RDO245" s="44"/>
      <c r="RDP245" s="44"/>
      <c r="RDQ245" s="44"/>
      <c r="RDR245" s="44"/>
      <c r="RDS245" s="44"/>
      <c r="RDT245" s="44"/>
      <c r="RDU245" s="44"/>
      <c r="RDV245" s="44"/>
      <c r="RDW245" s="44"/>
      <c r="RDX245" s="44"/>
      <c r="RDY245" s="44"/>
      <c r="RDZ245" s="44"/>
      <c r="REA245" s="44"/>
      <c r="REB245" s="44"/>
      <c r="REC245" s="44"/>
      <c r="RED245" s="44"/>
      <c r="REE245" s="44"/>
      <c r="REF245" s="44"/>
      <c r="REG245" s="44"/>
      <c r="REH245" s="44"/>
      <c r="REI245" s="44"/>
      <c r="REJ245" s="44"/>
      <c r="REK245" s="44"/>
      <c r="REL245" s="44"/>
      <c r="REM245" s="44"/>
      <c r="REN245" s="44"/>
      <c r="REO245" s="44"/>
      <c r="REP245" s="44"/>
      <c r="REQ245" s="44"/>
      <c r="RER245" s="44"/>
      <c r="RES245" s="44"/>
      <c r="RET245" s="44"/>
      <c r="REU245" s="44"/>
      <c r="REV245" s="44"/>
      <c r="REW245" s="44"/>
      <c r="REX245" s="44"/>
      <c r="REY245" s="44"/>
      <c r="REZ245" s="44"/>
      <c r="RFA245" s="44"/>
      <c r="RFB245" s="44"/>
      <c r="RFC245" s="44"/>
      <c r="RFD245" s="44"/>
      <c r="RFE245" s="44"/>
      <c r="RFF245" s="44"/>
      <c r="RFG245" s="44"/>
      <c r="RFH245" s="44"/>
      <c r="RFI245" s="44"/>
      <c r="RFJ245" s="44"/>
      <c r="RFK245" s="44"/>
      <c r="RFL245" s="44"/>
      <c r="RFM245" s="44"/>
      <c r="RFN245" s="44"/>
      <c r="RFO245" s="44"/>
      <c r="RFP245" s="44"/>
      <c r="RFQ245" s="44"/>
      <c r="RFR245" s="44"/>
      <c r="RFS245" s="44"/>
      <c r="RFT245" s="44"/>
      <c r="RFU245" s="44"/>
      <c r="RFV245" s="44"/>
      <c r="RFW245" s="44"/>
      <c r="RFX245" s="44"/>
      <c r="RFY245" s="44"/>
      <c r="RFZ245" s="44"/>
      <c r="RGA245" s="44"/>
      <c r="RGB245" s="44"/>
      <c r="RGC245" s="44"/>
      <c r="RGD245" s="44"/>
      <c r="RGE245" s="44"/>
      <c r="RGF245" s="44"/>
      <c r="RGG245" s="44"/>
      <c r="RGH245" s="44"/>
      <c r="RGI245" s="44"/>
      <c r="RGJ245" s="44"/>
      <c r="RGK245" s="44"/>
      <c r="RGL245" s="44"/>
      <c r="RGM245" s="44"/>
      <c r="RGN245" s="44"/>
      <c r="RGO245" s="44"/>
      <c r="RGP245" s="44"/>
      <c r="RGQ245" s="44"/>
      <c r="RGR245" s="44"/>
      <c r="RGS245" s="44"/>
      <c r="RGT245" s="44"/>
      <c r="RGU245" s="44"/>
      <c r="RGV245" s="44"/>
      <c r="RGW245" s="44"/>
      <c r="RGX245" s="44"/>
      <c r="RGY245" s="44"/>
      <c r="RGZ245" s="44"/>
      <c r="RHA245" s="44"/>
      <c r="RHB245" s="44"/>
      <c r="RHC245" s="44"/>
      <c r="RHD245" s="44"/>
      <c r="RHE245" s="44"/>
      <c r="RHF245" s="44"/>
      <c r="RHG245" s="44"/>
      <c r="RHH245" s="44"/>
      <c r="RHI245" s="44"/>
      <c r="RHJ245" s="44"/>
      <c r="RHK245" s="44"/>
      <c r="RHL245" s="44"/>
      <c r="RHM245" s="44"/>
      <c r="RHN245" s="44"/>
      <c r="RHO245" s="44"/>
      <c r="RHP245" s="44"/>
      <c r="RHQ245" s="44"/>
      <c r="RHR245" s="44"/>
      <c r="RHS245" s="44"/>
      <c r="RHT245" s="44"/>
      <c r="RHU245" s="44"/>
      <c r="RHV245" s="44"/>
      <c r="RHW245" s="44"/>
      <c r="RHX245" s="44"/>
      <c r="RHY245" s="44"/>
      <c r="RHZ245" s="44"/>
      <c r="RIA245" s="44"/>
      <c r="RIB245" s="44"/>
      <c r="RIC245" s="44"/>
      <c r="RID245" s="44"/>
      <c r="RIE245" s="44"/>
      <c r="RIF245" s="44"/>
      <c r="RIG245" s="44"/>
      <c r="RIH245" s="44"/>
      <c r="RII245" s="44"/>
      <c r="RIJ245" s="44"/>
      <c r="RIK245" s="44"/>
      <c r="RIL245" s="44"/>
      <c r="RIM245" s="44"/>
      <c r="RIN245" s="44"/>
      <c r="RIO245" s="44"/>
      <c r="RIP245" s="44"/>
      <c r="RIQ245" s="44"/>
      <c r="RIR245" s="44"/>
      <c r="RIS245" s="44"/>
      <c r="RIT245" s="44"/>
      <c r="RIU245" s="44"/>
      <c r="RIV245" s="44"/>
      <c r="RIW245" s="44"/>
      <c r="RIX245" s="44"/>
      <c r="RIY245" s="44"/>
      <c r="RIZ245" s="44"/>
      <c r="RJA245" s="44"/>
      <c r="RJB245" s="44"/>
      <c r="RJC245" s="44"/>
      <c r="RJD245" s="44"/>
      <c r="RJE245" s="44"/>
      <c r="RJF245" s="44"/>
      <c r="RJG245" s="44"/>
      <c r="RJH245" s="44"/>
      <c r="RJI245" s="44"/>
      <c r="RJJ245" s="44"/>
      <c r="RJK245" s="44"/>
      <c r="RJL245" s="44"/>
      <c r="RJM245" s="44"/>
      <c r="RJN245" s="44"/>
      <c r="RJO245" s="44"/>
      <c r="RJP245" s="44"/>
      <c r="RJQ245" s="44"/>
      <c r="RJR245" s="44"/>
      <c r="RJS245" s="44"/>
      <c r="RJT245" s="44"/>
      <c r="RJU245" s="44"/>
      <c r="RJV245" s="44"/>
      <c r="RJW245" s="44"/>
      <c r="RJX245" s="44"/>
      <c r="RJY245" s="44"/>
      <c r="RJZ245" s="44"/>
      <c r="RKA245" s="44"/>
      <c r="RKB245" s="44"/>
      <c r="RKC245" s="44"/>
      <c r="RKD245" s="44"/>
      <c r="RKE245" s="44"/>
      <c r="RKF245" s="44"/>
      <c r="RKG245" s="44"/>
      <c r="RKH245" s="44"/>
      <c r="RKI245" s="44"/>
      <c r="RKJ245" s="44"/>
      <c r="RKK245" s="44"/>
      <c r="RKL245" s="44"/>
      <c r="RKM245" s="44"/>
      <c r="RKN245" s="44"/>
      <c r="RKO245" s="44"/>
      <c r="RKP245" s="44"/>
      <c r="RKQ245" s="44"/>
      <c r="RKR245" s="44"/>
      <c r="RKS245" s="44"/>
      <c r="RKT245" s="44"/>
      <c r="RKU245" s="44"/>
      <c r="RKV245" s="44"/>
      <c r="RKW245" s="44"/>
      <c r="RKX245" s="44"/>
      <c r="RKY245" s="44"/>
      <c r="RKZ245" s="44"/>
      <c r="RLA245" s="44"/>
      <c r="RLB245" s="44"/>
      <c r="RLC245" s="44"/>
      <c r="RLD245" s="44"/>
      <c r="RLE245" s="44"/>
      <c r="RLF245" s="44"/>
      <c r="RLG245" s="44"/>
      <c r="RLH245" s="44"/>
      <c r="RLI245" s="44"/>
      <c r="RLJ245" s="44"/>
      <c r="RLK245" s="44"/>
      <c r="RLL245" s="44"/>
      <c r="RLM245" s="44"/>
      <c r="RLN245" s="44"/>
      <c r="RLO245" s="44"/>
      <c r="RLP245" s="44"/>
      <c r="RLQ245" s="44"/>
      <c r="RLR245" s="44"/>
      <c r="RLS245" s="44"/>
      <c r="RLT245" s="44"/>
      <c r="RLU245" s="44"/>
      <c r="RLV245" s="44"/>
      <c r="RLW245" s="44"/>
      <c r="RLX245" s="44"/>
      <c r="RLY245" s="44"/>
      <c r="RLZ245" s="44"/>
      <c r="RMA245" s="44"/>
      <c r="RMB245" s="44"/>
      <c r="RMC245" s="44"/>
      <c r="RMD245" s="44"/>
      <c r="RME245" s="44"/>
      <c r="RMF245" s="44"/>
      <c r="RMG245" s="44"/>
      <c r="RMH245" s="44"/>
      <c r="RMI245" s="44"/>
      <c r="RMJ245" s="44"/>
      <c r="RMK245" s="44"/>
      <c r="RML245" s="44"/>
      <c r="RMM245" s="44"/>
      <c r="RMN245" s="44"/>
      <c r="RMO245" s="44"/>
      <c r="RMP245" s="44"/>
      <c r="RMQ245" s="44"/>
      <c r="RMR245" s="44"/>
      <c r="RMS245" s="44"/>
      <c r="RMT245" s="44"/>
      <c r="RMU245" s="44"/>
      <c r="RMV245" s="44"/>
      <c r="RMW245" s="44"/>
      <c r="RMX245" s="44"/>
      <c r="RMY245" s="44"/>
      <c r="RMZ245" s="44"/>
      <c r="RNA245" s="44"/>
      <c r="RNB245" s="44"/>
      <c r="RNC245" s="44"/>
      <c r="RND245" s="44"/>
      <c r="RNE245" s="44"/>
      <c r="RNF245" s="44"/>
      <c r="RNG245" s="44"/>
      <c r="RNH245" s="44"/>
      <c r="RNI245" s="44"/>
      <c r="RNJ245" s="44"/>
      <c r="RNK245" s="44"/>
      <c r="RNL245" s="44"/>
      <c r="RNM245" s="44"/>
      <c r="RNN245" s="44"/>
      <c r="RNO245" s="44"/>
      <c r="RNP245" s="44"/>
      <c r="RNQ245" s="44"/>
      <c r="RNR245" s="44"/>
      <c r="RNS245" s="44"/>
      <c r="RNT245" s="44"/>
      <c r="RNU245" s="44"/>
      <c r="RNV245" s="44"/>
      <c r="RNW245" s="44"/>
      <c r="RNX245" s="44"/>
      <c r="RNY245" s="44"/>
      <c r="RNZ245" s="44"/>
      <c r="ROA245" s="44"/>
      <c r="ROB245" s="44"/>
      <c r="ROC245" s="44"/>
      <c r="ROD245" s="44"/>
      <c r="ROE245" s="44"/>
      <c r="ROF245" s="44"/>
      <c r="ROG245" s="44"/>
      <c r="ROH245" s="44"/>
      <c r="ROI245" s="44"/>
      <c r="ROJ245" s="44"/>
      <c r="ROK245" s="44"/>
      <c r="ROL245" s="44"/>
      <c r="ROM245" s="44"/>
      <c r="RON245" s="44"/>
      <c r="ROO245" s="44"/>
      <c r="ROP245" s="44"/>
      <c r="ROQ245" s="44"/>
      <c r="ROR245" s="44"/>
      <c r="ROS245" s="44"/>
      <c r="ROT245" s="44"/>
      <c r="ROU245" s="44"/>
      <c r="ROV245" s="44"/>
      <c r="ROW245" s="44"/>
      <c r="ROX245" s="44"/>
      <c r="ROY245" s="44"/>
      <c r="ROZ245" s="44"/>
      <c r="RPA245" s="44"/>
      <c r="RPB245" s="44"/>
      <c r="RPC245" s="44"/>
      <c r="RPD245" s="44"/>
      <c r="RPE245" s="44"/>
      <c r="RPF245" s="44"/>
      <c r="RPG245" s="44"/>
      <c r="RPH245" s="44"/>
      <c r="RPI245" s="44"/>
      <c r="RPJ245" s="44"/>
      <c r="RPK245" s="44"/>
      <c r="RPL245" s="44"/>
      <c r="RPM245" s="44"/>
      <c r="RPN245" s="44"/>
      <c r="RPO245" s="44"/>
      <c r="RPP245" s="44"/>
      <c r="RPQ245" s="44"/>
      <c r="RPR245" s="44"/>
      <c r="RPS245" s="44"/>
      <c r="RPT245" s="44"/>
      <c r="RPU245" s="44"/>
      <c r="RPV245" s="44"/>
      <c r="RPW245" s="44"/>
      <c r="RPX245" s="44"/>
      <c r="RPY245" s="44"/>
      <c r="RPZ245" s="44"/>
      <c r="RQA245" s="44"/>
      <c r="RQB245" s="44"/>
      <c r="RQC245" s="44"/>
      <c r="RQD245" s="44"/>
      <c r="RQE245" s="44"/>
      <c r="RQF245" s="44"/>
      <c r="RQG245" s="44"/>
      <c r="RQH245" s="44"/>
      <c r="RQI245" s="44"/>
      <c r="RQJ245" s="44"/>
      <c r="RQK245" s="44"/>
      <c r="RQL245" s="44"/>
      <c r="RQM245" s="44"/>
      <c r="RQN245" s="44"/>
      <c r="RQO245" s="44"/>
      <c r="RQP245" s="44"/>
      <c r="RQQ245" s="44"/>
      <c r="RQR245" s="44"/>
      <c r="RQS245" s="44"/>
      <c r="RQT245" s="44"/>
      <c r="RQU245" s="44"/>
      <c r="RQV245" s="44"/>
      <c r="RQW245" s="44"/>
      <c r="RQX245" s="44"/>
      <c r="RQY245" s="44"/>
      <c r="RQZ245" s="44"/>
      <c r="RRA245" s="44"/>
      <c r="RRB245" s="44"/>
      <c r="RRC245" s="44"/>
      <c r="RRD245" s="44"/>
      <c r="RRE245" s="44"/>
      <c r="RRF245" s="44"/>
      <c r="RRG245" s="44"/>
      <c r="RRH245" s="44"/>
      <c r="RRI245" s="44"/>
      <c r="RRJ245" s="44"/>
      <c r="RRK245" s="44"/>
      <c r="RRL245" s="44"/>
      <c r="RRM245" s="44"/>
      <c r="RRN245" s="44"/>
      <c r="RRO245" s="44"/>
      <c r="RRP245" s="44"/>
      <c r="RRQ245" s="44"/>
      <c r="RRR245" s="44"/>
      <c r="RRS245" s="44"/>
      <c r="RRT245" s="44"/>
      <c r="RRU245" s="44"/>
      <c r="RRV245" s="44"/>
      <c r="RRW245" s="44"/>
      <c r="RRX245" s="44"/>
      <c r="RRY245" s="44"/>
      <c r="RRZ245" s="44"/>
      <c r="RSA245" s="44"/>
      <c r="RSB245" s="44"/>
      <c r="RSC245" s="44"/>
      <c r="RSD245" s="44"/>
      <c r="RSE245" s="44"/>
      <c r="RSF245" s="44"/>
      <c r="RSG245" s="44"/>
      <c r="RSH245" s="44"/>
      <c r="RSI245" s="44"/>
      <c r="RSJ245" s="44"/>
      <c r="RSK245" s="44"/>
      <c r="RSL245" s="44"/>
      <c r="RSM245" s="44"/>
      <c r="RSN245" s="44"/>
      <c r="RSO245" s="44"/>
      <c r="RSP245" s="44"/>
      <c r="RSQ245" s="44"/>
      <c r="RSR245" s="44"/>
      <c r="RSS245" s="44"/>
      <c r="RST245" s="44"/>
      <c r="RSU245" s="44"/>
      <c r="RSV245" s="44"/>
      <c r="RSW245" s="44"/>
      <c r="RSX245" s="44"/>
      <c r="RSY245" s="44"/>
      <c r="RSZ245" s="44"/>
      <c r="RTA245" s="44"/>
      <c r="RTB245" s="44"/>
      <c r="RTC245" s="44"/>
      <c r="RTD245" s="44"/>
      <c r="RTE245" s="44"/>
      <c r="RTF245" s="44"/>
      <c r="RTG245" s="44"/>
      <c r="RTH245" s="44"/>
      <c r="RTI245" s="44"/>
      <c r="RTJ245" s="44"/>
      <c r="RTK245" s="44"/>
      <c r="RTL245" s="44"/>
      <c r="RTM245" s="44"/>
      <c r="RTN245" s="44"/>
      <c r="RTO245" s="44"/>
      <c r="RTP245" s="44"/>
      <c r="RTQ245" s="44"/>
      <c r="RTR245" s="44"/>
      <c r="RTS245" s="44"/>
      <c r="RTT245" s="44"/>
      <c r="RTU245" s="44"/>
      <c r="RTV245" s="44"/>
      <c r="RTW245" s="44"/>
      <c r="RTX245" s="44"/>
      <c r="RTY245" s="44"/>
      <c r="RTZ245" s="44"/>
      <c r="RUA245" s="44"/>
      <c r="RUB245" s="44"/>
      <c r="RUC245" s="44"/>
      <c r="RUD245" s="44"/>
      <c r="RUE245" s="44"/>
      <c r="RUF245" s="44"/>
      <c r="RUG245" s="44"/>
      <c r="RUH245" s="44"/>
      <c r="RUI245" s="44"/>
      <c r="RUJ245" s="44"/>
      <c r="RUK245" s="44"/>
      <c r="RUL245" s="44"/>
      <c r="RUM245" s="44"/>
      <c r="RUN245" s="44"/>
      <c r="RUO245" s="44"/>
      <c r="RUP245" s="44"/>
      <c r="RUQ245" s="44"/>
      <c r="RUR245" s="44"/>
      <c r="RUS245" s="44"/>
      <c r="RUT245" s="44"/>
      <c r="RUU245" s="44"/>
      <c r="RUV245" s="44"/>
      <c r="RUW245" s="44"/>
      <c r="RUX245" s="44"/>
      <c r="RUY245" s="44"/>
      <c r="RUZ245" s="44"/>
      <c r="RVA245" s="44"/>
      <c r="RVB245" s="44"/>
      <c r="RVC245" s="44"/>
      <c r="RVD245" s="44"/>
      <c r="RVE245" s="44"/>
      <c r="RVF245" s="44"/>
      <c r="RVG245" s="44"/>
      <c r="RVH245" s="44"/>
      <c r="RVI245" s="44"/>
      <c r="RVJ245" s="44"/>
      <c r="RVK245" s="44"/>
      <c r="RVL245" s="44"/>
      <c r="RVM245" s="44"/>
      <c r="RVN245" s="44"/>
      <c r="RVO245" s="44"/>
      <c r="RVP245" s="44"/>
      <c r="RVQ245" s="44"/>
      <c r="RVR245" s="44"/>
      <c r="RVS245" s="44"/>
      <c r="RVT245" s="44"/>
      <c r="RVU245" s="44"/>
      <c r="RVV245" s="44"/>
      <c r="RVW245" s="44"/>
      <c r="RVX245" s="44"/>
      <c r="RVY245" s="44"/>
      <c r="RVZ245" s="44"/>
      <c r="RWA245" s="44"/>
      <c r="RWB245" s="44"/>
      <c r="RWC245" s="44"/>
      <c r="RWD245" s="44"/>
      <c r="RWE245" s="44"/>
      <c r="RWF245" s="44"/>
      <c r="RWG245" s="44"/>
      <c r="RWH245" s="44"/>
      <c r="RWI245" s="44"/>
      <c r="RWJ245" s="44"/>
      <c r="RWK245" s="44"/>
      <c r="RWL245" s="44"/>
      <c r="RWM245" s="44"/>
      <c r="RWN245" s="44"/>
      <c r="RWO245" s="44"/>
      <c r="RWP245" s="44"/>
      <c r="RWQ245" s="44"/>
      <c r="RWR245" s="44"/>
      <c r="RWS245" s="44"/>
      <c r="RWT245" s="44"/>
      <c r="RWU245" s="44"/>
      <c r="RWV245" s="44"/>
      <c r="RWW245" s="44"/>
      <c r="RWX245" s="44"/>
      <c r="RWY245" s="44"/>
      <c r="RWZ245" s="44"/>
      <c r="RXA245" s="44"/>
      <c r="RXB245" s="44"/>
      <c r="RXC245" s="44"/>
      <c r="RXD245" s="44"/>
      <c r="RXE245" s="44"/>
      <c r="RXF245" s="44"/>
      <c r="RXG245" s="44"/>
      <c r="RXH245" s="44"/>
      <c r="RXI245" s="44"/>
      <c r="RXJ245" s="44"/>
      <c r="RXK245" s="44"/>
      <c r="RXL245" s="44"/>
      <c r="RXM245" s="44"/>
      <c r="RXN245" s="44"/>
      <c r="RXO245" s="44"/>
      <c r="RXP245" s="44"/>
      <c r="RXQ245" s="44"/>
      <c r="RXR245" s="44"/>
      <c r="RXS245" s="44"/>
      <c r="RXT245" s="44"/>
      <c r="RXU245" s="44"/>
      <c r="RXV245" s="44"/>
      <c r="RXW245" s="44"/>
      <c r="RXX245" s="44"/>
      <c r="RXY245" s="44"/>
      <c r="RXZ245" s="44"/>
      <c r="RYA245" s="44"/>
      <c r="RYB245" s="44"/>
      <c r="RYC245" s="44"/>
      <c r="RYD245" s="44"/>
      <c r="RYE245" s="44"/>
      <c r="RYF245" s="44"/>
      <c r="RYG245" s="44"/>
      <c r="RYH245" s="44"/>
      <c r="RYI245" s="44"/>
      <c r="RYJ245" s="44"/>
      <c r="RYK245" s="44"/>
      <c r="RYL245" s="44"/>
      <c r="RYM245" s="44"/>
      <c r="RYN245" s="44"/>
      <c r="RYO245" s="44"/>
      <c r="RYP245" s="44"/>
      <c r="RYQ245" s="44"/>
      <c r="RYR245" s="44"/>
      <c r="RYS245" s="44"/>
      <c r="RYT245" s="44"/>
      <c r="RYU245" s="44"/>
      <c r="RYV245" s="44"/>
      <c r="RYW245" s="44"/>
      <c r="RYX245" s="44"/>
      <c r="RYY245" s="44"/>
      <c r="RYZ245" s="44"/>
      <c r="RZA245" s="44"/>
      <c r="RZB245" s="44"/>
      <c r="RZC245" s="44"/>
      <c r="RZD245" s="44"/>
      <c r="RZE245" s="44"/>
      <c r="RZF245" s="44"/>
      <c r="RZG245" s="44"/>
      <c r="RZH245" s="44"/>
      <c r="RZI245" s="44"/>
      <c r="RZJ245" s="44"/>
      <c r="RZK245" s="44"/>
      <c r="RZL245" s="44"/>
      <c r="RZM245" s="44"/>
      <c r="RZN245" s="44"/>
      <c r="RZO245" s="44"/>
      <c r="RZP245" s="44"/>
      <c r="RZQ245" s="44"/>
      <c r="RZR245" s="44"/>
      <c r="RZS245" s="44"/>
      <c r="RZT245" s="44"/>
      <c r="RZU245" s="44"/>
      <c r="RZV245" s="44"/>
      <c r="RZW245" s="44"/>
      <c r="RZX245" s="44"/>
      <c r="RZY245" s="44"/>
      <c r="RZZ245" s="44"/>
      <c r="SAA245" s="44"/>
      <c r="SAB245" s="44"/>
      <c r="SAC245" s="44"/>
      <c r="SAD245" s="44"/>
      <c r="SAE245" s="44"/>
      <c r="SAF245" s="44"/>
      <c r="SAG245" s="44"/>
      <c r="SAH245" s="44"/>
      <c r="SAI245" s="44"/>
      <c r="SAJ245" s="44"/>
      <c r="SAK245" s="44"/>
      <c r="SAL245" s="44"/>
      <c r="SAM245" s="44"/>
      <c r="SAN245" s="44"/>
      <c r="SAO245" s="44"/>
      <c r="SAP245" s="44"/>
      <c r="SAQ245" s="44"/>
      <c r="SAR245" s="44"/>
      <c r="SAS245" s="44"/>
      <c r="SAT245" s="44"/>
      <c r="SAU245" s="44"/>
      <c r="SAV245" s="44"/>
      <c r="SAW245" s="44"/>
      <c r="SAX245" s="44"/>
      <c r="SAY245" s="44"/>
      <c r="SAZ245" s="44"/>
      <c r="SBA245" s="44"/>
      <c r="SBB245" s="44"/>
      <c r="SBC245" s="44"/>
      <c r="SBD245" s="44"/>
      <c r="SBE245" s="44"/>
      <c r="SBF245" s="44"/>
      <c r="SBG245" s="44"/>
      <c r="SBH245" s="44"/>
      <c r="SBI245" s="44"/>
      <c r="SBJ245" s="44"/>
      <c r="SBK245" s="44"/>
      <c r="SBL245" s="44"/>
      <c r="SBM245" s="44"/>
      <c r="SBN245" s="44"/>
      <c r="SBO245" s="44"/>
      <c r="SBP245" s="44"/>
      <c r="SBQ245" s="44"/>
      <c r="SBR245" s="44"/>
      <c r="SBS245" s="44"/>
      <c r="SBT245" s="44"/>
      <c r="SBU245" s="44"/>
      <c r="SBV245" s="44"/>
      <c r="SBW245" s="44"/>
      <c r="SBX245" s="44"/>
      <c r="SBY245" s="44"/>
      <c r="SBZ245" s="44"/>
      <c r="SCA245" s="44"/>
      <c r="SCB245" s="44"/>
      <c r="SCC245" s="44"/>
      <c r="SCD245" s="44"/>
      <c r="SCE245" s="44"/>
      <c r="SCF245" s="44"/>
      <c r="SCG245" s="44"/>
      <c r="SCH245" s="44"/>
      <c r="SCI245" s="44"/>
      <c r="SCJ245" s="44"/>
      <c r="SCK245" s="44"/>
      <c r="SCL245" s="44"/>
      <c r="SCM245" s="44"/>
      <c r="SCN245" s="44"/>
      <c r="SCO245" s="44"/>
      <c r="SCP245" s="44"/>
      <c r="SCQ245" s="44"/>
      <c r="SCR245" s="44"/>
      <c r="SCS245" s="44"/>
      <c r="SCT245" s="44"/>
      <c r="SCU245" s="44"/>
      <c r="SCV245" s="44"/>
      <c r="SCW245" s="44"/>
      <c r="SCX245" s="44"/>
      <c r="SCY245" s="44"/>
      <c r="SCZ245" s="44"/>
      <c r="SDA245" s="44"/>
      <c r="SDB245" s="44"/>
      <c r="SDC245" s="44"/>
      <c r="SDD245" s="44"/>
      <c r="SDE245" s="44"/>
      <c r="SDF245" s="44"/>
      <c r="SDG245" s="44"/>
      <c r="SDH245" s="44"/>
      <c r="SDI245" s="44"/>
      <c r="SDJ245" s="44"/>
      <c r="SDK245" s="44"/>
      <c r="SDL245" s="44"/>
      <c r="SDM245" s="44"/>
      <c r="SDN245" s="44"/>
      <c r="SDO245" s="44"/>
      <c r="SDP245" s="44"/>
      <c r="SDQ245" s="44"/>
      <c r="SDR245" s="44"/>
      <c r="SDS245" s="44"/>
      <c r="SDT245" s="44"/>
      <c r="SDU245" s="44"/>
      <c r="SDV245" s="44"/>
      <c r="SDW245" s="44"/>
      <c r="SDX245" s="44"/>
      <c r="SDY245" s="44"/>
      <c r="SDZ245" s="44"/>
      <c r="SEA245" s="44"/>
      <c r="SEB245" s="44"/>
      <c r="SEC245" s="44"/>
      <c r="SED245" s="44"/>
      <c r="SEE245" s="44"/>
      <c r="SEF245" s="44"/>
      <c r="SEG245" s="44"/>
      <c r="SEH245" s="44"/>
      <c r="SEI245" s="44"/>
      <c r="SEJ245" s="44"/>
      <c r="SEK245" s="44"/>
      <c r="SEL245" s="44"/>
      <c r="SEM245" s="44"/>
      <c r="SEN245" s="44"/>
      <c r="SEO245" s="44"/>
      <c r="SEP245" s="44"/>
      <c r="SEQ245" s="44"/>
      <c r="SER245" s="44"/>
      <c r="SES245" s="44"/>
      <c r="SET245" s="44"/>
      <c r="SEU245" s="44"/>
      <c r="SEV245" s="44"/>
      <c r="SEW245" s="44"/>
      <c r="SEX245" s="44"/>
      <c r="SEY245" s="44"/>
      <c r="SEZ245" s="44"/>
      <c r="SFA245" s="44"/>
      <c r="SFB245" s="44"/>
      <c r="SFC245" s="44"/>
      <c r="SFD245" s="44"/>
      <c r="SFE245" s="44"/>
      <c r="SFF245" s="44"/>
      <c r="SFG245" s="44"/>
      <c r="SFH245" s="44"/>
      <c r="SFI245" s="44"/>
      <c r="SFJ245" s="44"/>
      <c r="SFK245" s="44"/>
      <c r="SFL245" s="44"/>
      <c r="SFM245" s="44"/>
      <c r="SFN245" s="44"/>
      <c r="SFO245" s="44"/>
      <c r="SFP245" s="44"/>
      <c r="SFQ245" s="44"/>
      <c r="SFR245" s="44"/>
      <c r="SFS245" s="44"/>
      <c r="SFT245" s="44"/>
      <c r="SFU245" s="44"/>
      <c r="SFV245" s="44"/>
      <c r="SFW245" s="44"/>
      <c r="SFX245" s="44"/>
      <c r="SFY245" s="44"/>
      <c r="SFZ245" s="44"/>
      <c r="SGA245" s="44"/>
      <c r="SGB245" s="44"/>
      <c r="SGC245" s="44"/>
      <c r="SGD245" s="44"/>
      <c r="SGE245" s="44"/>
      <c r="SGF245" s="44"/>
      <c r="SGG245" s="44"/>
      <c r="SGH245" s="44"/>
      <c r="SGI245" s="44"/>
      <c r="SGJ245" s="44"/>
      <c r="SGK245" s="44"/>
      <c r="SGL245" s="44"/>
      <c r="SGM245" s="44"/>
      <c r="SGN245" s="44"/>
      <c r="SGO245" s="44"/>
      <c r="SGP245" s="44"/>
      <c r="SGQ245" s="44"/>
      <c r="SGR245" s="44"/>
      <c r="SGS245" s="44"/>
      <c r="SGT245" s="44"/>
      <c r="SGU245" s="44"/>
      <c r="SGV245" s="44"/>
      <c r="SGW245" s="44"/>
      <c r="SGX245" s="44"/>
      <c r="SGY245" s="44"/>
      <c r="SGZ245" s="44"/>
      <c r="SHA245" s="44"/>
      <c r="SHB245" s="44"/>
      <c r="SHC245" s="44"/>
      <c r="SHD245" s="44"/>
      <c r="SHE245" s="44"/>
      <c r="SHF245" s="44"/>
      <c r="SHG245" s="44"/>
      <c r="SHH245" s="44"/>
      <c r="SHI245" s="44"/>
      <c r="SHJ245" s="44"/>
      <c r="SHK245" s="44"/>
      <c r="SHL245" s="44"/>
      <c r="SHM245" s="44"/>
      <c r="SHN245" s="44"/>
      <c r="SHO245" s="44"/>
      <c r="SHP245" s="44"/>
      <c r="SHQ245" s="44"/>
      <c r="SHR245" s="44"/>
      <c r="SHS245" s="44"/>
      <c r="SHT245" s="44"/>
      <c r="SHU245" s="44"/>
      <c r="SHV245" s="44"/>
      <c r="SHW245" s="44"/>
      <c r="SHX245" s="44"/>
      <c r="SHY245" s="44"/>
      <c r="SHZ245" s="44"/>
      <c r="SIA245" s="44"/>
      <c r="SIB245" s="44"/>
      <c r="SIC245" s="44"/>
      <c r="SID245" s="44"/>
      <c r="SIE245" s="44"/>
      <c r="SIF245" s="44"/>
      <c r="SIG245" s="44"/>
      <c r="SIH245" s="44"/>
      <c r="SII245" s="44"/>
      <c r="SIJ245" s="44"/>
      <c r="SIK245" s="44"/>
      <c r="SIL245" s="44"/>
      <c r="SIM245" s="44"/>
      <c r="SIN245" s="44"/>
      <c r="SIO245" s="44"/>
      <c r="SIP245" s="44"/>
      <c r="SIQ245" s="44"/>
      <c r="SIR245" s="44"/>
      <c r="SIS245" s="44"/>
      <c r="SIT245" s="44"/>
      <c r="SIU245" s="44"/>
      <c r="SIV245" s="44"/>
      <c r="SIW245" s="44"/>
      <c r="SIX245" s="44"/>
      <c r="SIY245" s="44"/>
      <c r="SIZ245" s="44"/>
      <c r="SJA245" s="44"/>
      <c r="SJB245" s="44"/>
      <c r="SJC245" s="44"/>
      <c r="SJD245" s="44"/>
      <c r="SJE245" s="44"/>
      <c r="SJF245" s="44"/>
      <c r="SJG245" s="44"/>
      <c r="SJH245" s="44"/>
      <c r="SJI245" s="44"/>
      <c r="SJJ245" s="44"/>
      <c r="SJK245" s="44"/>
      <c r="SJL245" s="44"/>
      <c r="SJM245" s="44"/>
      <c r="SJN245" s="44"/>
      <c r="SJO245" s="44"/>
      <c r="SJP245" s="44"/>
      <c r="SJQ245" s="44"/>
      <c r="SJR245" s="44"/>
      <c r="SJS245" s="44"/>
      <c r="SJT245" s="44"/>
      <c r="SJU245" s="44"/>
      <c r="SJV245" s="44"/>
      <c r="SJW245" s="44"/>
      <c r="SJX245" s="44"/>
      <c r="SJY245" s="44"/>
      <c r="SJZ245" s="44"/>
      <c r="SKA245" s="44"/>
      <c r="SKB245" s="44"/>
      <c r="SKC245" s="44"/>
      <c r="SKD245" s="44"/>
      <c r="SKE245" s="44"/>
      <c r="SKF245" s="44"/>
      <c r="SKG245" s="44"/>
      <c r="SKH245" s="44"/>
      <c r="SKI245" s="44"/>
      <c r="SKJ245" s="44"/>
      <c r="SKK245" s="44"/>
      <c r="SKL245" s="44"/>
      <c r="SKM245" s="44"/>
      <c r="SKN245" s="44"/>
      <c r="SKO245" s="44"/>
      <c r="SKP245" s="44"/>
      <c r="SKQ245" s="44"/>
      <c r="SKR245" s="44"/>
      <c r="SKS245" s="44"/>
      <c r="SKT245" s="44"/>
      <c r="SKU245" s="44"/>
      <c r="SKV245" s="44"/>
      <c r="SKW245" s="44"/>
      <c r="SKX245" s="44"/>
      <c r="SKY245" s="44"/>
      <c r="SKZ245" s="44"/>
      <c r="SLA245" s="44"/>
      <c r="SLB245" s="44"/>
      <c r="SLC245" s="44"/>
      <c r="SLD245" s="44"/>
      <c r="SLE245" s="44"/>
      <c r="SLF245" s="44"/>
      <c r="SLG245" s="44"/>
      <c r="SLH245" s="44"/>
      <c r="SLI245" s="44"/>
      <c r="SLJ245" s="44"/>
      <c r="SLK245" s="44"/>
      <c r="SLL245" s="44"/>
      <c r="SLM245" s="44"/>
      <c r="SLN245" s="44"/>
      <c r="SLO245" s="44"/>
      <c r="SLP245" s="44"/>
      <c r="SLQ245" s="44"/>
      <c r="SLR245" s="44"/>
      <c r="SLS245" s="44"/>
      <c r="SLT245" s="44"/>
      <c r="SLU245" s="44"/>
      <c r="SLV245" s="44"/>
      <c r="SLW245" s="44"/>
      <c r="SLX245" s="44"/>
      <c r="SLY245" s="44"/>
      <c r="SLZ245" s="44"/>
      <c r="SMA245" s="44"/>
      <c r="SMB245" s="44"/>
      <c r="SMC245" s="44"/>
      <c r="SMD245" s="44"/>
      <c r="SME245" s="44"/>
      <c r="SMF245" s="44"/>
      <c r="SMG245" s="44"/>
      <c r="SMH245" s="44"/>
      <c r="SMI245" s="44"/>
      <c r="SMJ245" s="44"/>
      <c r="SMK245" s="44"/>
      <c r="SML245" s="44"/>
      <c r="SMM245" s="44"/>
      <c r="SMN245" s="44"/>
      <c r="SMO245" s="44"/>
      <c r="SMP245" s="44"/>
      <c r="SMQ245" s="44"/>
      <c r="SMR245" s="44"/>
      <c r="SMS245" s="44"/>
      <c r="SMT245" s="44"/>
      <c r="SMU245" s="44"/>
      <c r="SMV245" s="44"/>
      <c r="SMW245" s="44"/>
      <c r="SMX245" s="44"/>
      <c r="SMY245" s="44"/>
      <c r="SMZ245" s="44"/>
      <c r="SNA245" s="44"/>
      <c r="SNB245" s="44"/>
      <c r="SNC245" s="44"/>
      <c r="SND245" s="44"/>
      <c r="SNE245" s="44"/>
      <c r="SNF245" s="44"/>
      <c r="SNG245" s="44"/>
      <c r="SNH245" s="44"/>
      <c r="SNI245" s="44"/>
      <c r="SNJ245" s="44"/>
      <c r="SNK245" s="44"/>
      <c r="SNL245" s="44"/>
      <c r="SNM245" s="44"/>
      <c r="SNN245" s="44"/>
      <c r="SNO245" s="44"/>
      <c r="SNP245" s="44"/>
      <c r="SNQ245" s="44"/>
      <c r="SNR245" s="44"/>
      <c r="SNS245" s="44"/>
      <c r="SNT245" s="44"/>
      <c r="SNU245" s="44"/>
      <c r="SNV245" s="44"/>
      <c r="SNW245" s="44"/>
      <c r="SNX245" s="44"/>
      <c r="SNY245" s="44"/>
      <c r="SNZ245" s="44"/>
      <c r="SOA245" s="44"/>
      <c r="SOB245" s="44"/>
      <c r="SOC245" s="44"/>
      <c r="SOD245" s="44"/>
      <c r="SOE245" s="44"/>
      <c r="SOF245" s="44"/>
      <c r="SOG245" s="44"/>
      <c r="SOH245" s="44"/>
      <c r="SOI245" s="44"/>
      <c r="SOJ245" s="44"/>
      <c r="SOK245" s="44"/>
      <c r="SOL245" s="44"/>
      <c r="SOM245" s="44"/>
      <c r="SON245" s="44"/>
      <c r="SOO245" s="44"/>
      <c r="SOP245" s="44"/>
      <c r="SOQ245" s="44"/>
      <c r="SOR245" s="44"/>
      <c r="SOS245" s="44"/>
      <c r="SOT245" s="44"/>
      <c r="SOU245" s="44"/>
      <c r="SOV245" s="44"/>
      <c r="SOW245" s="44"/>
      <c r="SOX245" s="44"/>
      <c r="SOY245" s="44"/>
      <c r="SOZ245" s="44"/>
      <c r="SPA245" s="44"/>
      <c r="SPB245" s="44"/>
      <c r="SPC245" s="44"/>
      <c r="SPD245" s="44"/>
      <c r="SPE245" s="44"/>
      <c r="SPF245" s="44"/>
      <c r="SPG245" s="44"/>
      <c r="SPH245" s="44"/>
      <c r="SPI245" s="44"/>
      <c r="SPJ245" s="44"/>
      <c r="SPK245" s="44"/>
      <c r="SPL245" s="44"/>
      <c r="SPM245" s="44"/>
      <c r="SPN245" s="44"/>
      <c r="SPO245" s="44"/>
      <c r="SPP245" s="44"/>
      <c r="SPQ245" s="44"/>
      <c r="SPR245" s="44"/>
      <c r="SPS245" s="44"/>
      <c r="SPT245" s="44"/>
      <c r="SPU245" s="44"/>
      <c r="SPV245" s="44"/>
      <c r="SPW245" s="44"/>
      <c r="SPX245" s="44"/>
      <c r="SPY245" s="44"/>
      <c r="SPZ245" s="44"/>
      <c r="SQA245" s="44"/>
      <c r="SQB245" s="44"/>
      <c r="SQC245" s="44"/>
      <c r="SQD245" s="44"/>
      <c r="SQE245" s="44"/>
      <c r="SQF245" s="44"/>
      <c r="SQG245" s="44"/>
      <c r="SQH245" s="44"/>
      <c r="SQI245" s="44"/>
      <c r="SQJ245" s="44"/>
      <c r="SQK245" s="44"/>
      <c r="SQL245" s="44"/>
      <c r="SQM245" s="44"/>
      <c r="SQN245" s="44"/>
      <c r="SQO245" s="44"/>
      <c r="SQP245" s="44"/>
      <c r="SQQ245" s="44"/>
      <c r="SQR245" s="44"/>
      <c r="SQS245" s="44"/>
      <c r="SQT245" s="44"/>
      <c r="SQU245" s="44"/>
      <c r="SQV245" s="44"/>
      <c r="SQW245" s="44"/>
      <c r="SQX245" s="44"/>
      <c r="SQY245" s="44"/>
      <c r="SQZ245" s="44"/>
      <c r="SRA245" s="44"/>
      <c r="SRB245" s="44"/>
      <c r="SRC245" s="44"/>
      <c r="SRD245" s="44"/>
      <c r="SRE245" s="44"/>
      <c r="SRF245" s="44"/>
      <c r="SRG245" s="44"/>
      <c r="SRH245" s="44"/>
      <c r="SRI245" s="44"/>
      <c r="SRJ245" s="44"/>
      <c r="SRK245" s="44"/>
      <c r="SRL245" s="44"/>
      <c r="SRM245" s="44"/>
      <c r="SRN245" s="44"/>
      <c r="SRO245" s="44"/>
      <c r="SRP245" s="44"/>
      <c r="SRQ245" s="44"/>
      <c r="SRR245" s="44"/>
      <c r="SRS245" s="44"/>
      <c r="SRT245" s="44"/>
      <c r="SRU245" s="44"/>
      <c r="SRV245" s="44"/>
      <c r="SRW245" s="44"/>
      <c r="SRX245" s="44"/>
      <c r="SRY245" s="44"/>
      <c r="SRZ245" s="44"/>
      <c r="SSA245" s="44"/>
      <c r="SSB245" s="44"/>
      <c r="SSC245" s="44"/>
      <c r="SSD245" s="44"/>
      <c r="SSE245" s="44"/>
      <c r="SSF245" s="44"/>
      <c r="SSG245" s="44"/>
      <c r="SSH245" s="44"/>
      <c r="SSI245" s="44"/>
      <c r="SSJ245" s="44"/>
      <c r="SSK245" s="44"/>
      <c r="SSL245" s="44"/>
      <c r="SSM245" s="44"/>
      <c r="SSN245" s="44"/>
      <c r="SSO245" s="44"/>
      <c r="SSP245" s="44"/>
      <c r="SSQ245" s="44"/>
      <c r="SSR245" s="44"/>
      <c r="SSS245" s="44"/>
      <c r="SST245" s="44"/>
      <c r="SSU245" s="44"/>
      <c r="SSV245" s="44"/>
      <c r="SSW245" s="44"/>
      <c r="SSX245" s="44"/>
      <c r="SSY245" s="44"/>
      <c r="SSZ245" s="44"/>
      <c r="STA245" s="44"/>
      <c r="STB245" s="44"/>
      <c r="STC245" s="44"/>
      <c r="STD245" s="44"/>
      <c r="STE245" s="44"/>
      <c r="STF245" s="44"/>
      <c r="STG245" s="44"/>
      <c r="STH245" s="44"/>
      <c r="STI245" s="44"/>
      <c r="STJ245" s="44"/>
      <c r="STK245" s="44"/>
      <c r="STL245" s="44"/>
      <c r="STM245" s="44"/>
      <c r="STN245" s="44"/>
      <c r="STO245" s="44"/>
      <c r="STP245" s="44"/>
      <c r="STQ245" s="44"/>
      <c r="STR245" s="44"/>
      <c r="STS245" s="44"/>
      <c r="STT245" s="44"/>
      <c r="STU245" s="44"/>
      <c r="STV245" s="44"/>
      <c r="STW245" s="44"/>
      <c r="STX245" s="44"/>
      <c r="STY245" s="44"/>
      <c r="STZ245" s="44"/>
      <c r="SUA245" s="44"/>
      <c r="SUB245" s="44"/>
      <c r="SUC245" s="44"/>
      <c r="SUD245" s="44"/>
      <c r="SUE245" s="44"/>
      <c r="SUF245" s="44"/>
      <c r="SUG245" s="44"/>
      <c r="SUH245" s="44"/>
      <c r="SUI245" s="44"/>
      <c r="SUJ245" s="44"/>
      <c r="SUK245" s="44"/>
      <c r="SUL245" s="44"/>
      <c r="SUM245" s="44"/>
      <c r="SUN245" s="44"/>
      <c r="SUO245" s="44"/>
      <c r="SUP245" s="44"/>
      <c r="SUQ245" s="44"/>
      <c r="SUR245" s="44"/>
      <c r="SUS245" s="44"/>
      <c r="SUT245" s="44"/>
      <c r="SUU245" s="44"/>
      <c r="SUV245" s="44"/>
      <c r="SUW245" s="44"/>
      <c r="SUX245" s="44"/>
      <c r="SUY245" s="44"/>
      <c r="SUZ245" s="44"/>
      <c r="SVA245" s="44"/>
      <c r="SVB245" s="44"/>
      <c r="SVC245" s="44"/>
      <c r="SVD245" s="44"/>
      <c r="SVE245" s="44"/>
      <c r="SVF245" s="44"/>
      <c r="SVG245" s="44"/>
      <c r="SVH245" s="44"/>
      <c r="SVI245" s="44"/>
      <c r="SVJ245" s="44"/>
      <c r="SVK245" s="44"/>
      <c r="SVL245" s="44"/>
      <c r="SVM245" s="44"/>
      <c r="SVN245" s="44"/>
      <c r="SVO245" s="44"/>
      <c r="SVP245" s="44"/>
      <c r="SVQ245" s="44"/>
      <c r="SVR245" s="44"/>
      <c r="SVS245" s="44"/>
      <c r="SVT245" s="44"/>
      <c r="SVU245" s="44"/>
      <c r="SVV245" s="44"/>
      <c r="SVW245" s="44"/>
      <c r="SVX245" s="44"/>
      <c r="SVY245" s="44"/>
      <c r="SVZ245" s="44"/>
      <c r="SWA245" s="44"/>
      <c r="SWB245" s="44"/>
      <c r="SWC245" s="44"/>
      <c r="SWD245" s="44"/>
      <c r="SWE245" s="44"/>
      <c r="SWF245" s="44"/>
      <c r="SWG245" s="44"/>
      <c r="SWH245" s="44"/>
      <c r="SWI245" s="44"/>
      <c r="SWJ245" s="44"/>
      <c r="SWK245" s="44"/>
      <c r="SWL245" s="44"/>
      <c r="SWM245" s="44"/>
      <c r="SWN245" s="44"/>
      <c r="SWO245" s="44"/>
      <c r="SWP245" s="44"/>
      <c r="SWQ245" s="44"/>
      <c r="SWR245" s="44"/>
      <c r="SWS245" s="44"/>
      <c r="SWT245" s="44"/>
      <c r="SWU245" s="44"/>
      <c r="SWV245" s="44"/>
      <c r="SWW245" s="44"/>
      <c r="SWX245" s="44"/>
      <c r="SWY245" s="44"/>
      <c r="SWZ245" s="44"/>
      <c r="SXA245" s="44"/>
      <c r="SXB245" s="44"/>
      <c r="SXC245" s="44"/>
      <c r="SXD245" s="44"/>
      <c r="SXE245" s="44"/>
      <c r="SXF245" s="44"/>
      <c r="SXG245" s="44"/>
      <c r="SXH245" s="44"/>
      <c r="SXI245" s="44"/>
      <c r="SXJ245" s="44"/>
      <c r="SXK245" s="44"/>
      <c r="SXL245" s="44"/>
      <c r="SXM245" s="44"/>
      <c r="SXN245" s="44"/>
      <c r="SXO245" s="44"/>
      <c r="SXP245" s="44"/>
      <c r="SXQ245" s="44"/>
      <c r="SXR245" s="44"/>
      <c r="SXS245" s="44"/>
      <c r="SXT245" s="44"/>
      <c r="SXU245" s="44"/>
      <c r="SXV245" s="44"/>
      <c r="SXW245" s="44"/>
      <c r="SXX245" s="44"/>
      <c r="SXY245" s="44"/>
      <c r="SXZ245" s="44"/>
      <c r="SYA245" s="44"/>
      <c r="SYB245" s="44"/>
      <c r="SYC245" s="44"/>
      <c r="SYD245" s="44"/>
      <c r="SYE245" s="44"/>
      <c r="SYF245" s="44"/>
      <c r="SYG245" s="44"/>
      <c r="SYH245" s="44"/>
      <c r="SYI245" s="44"/>
      <c r="SYJ245" s="44"/>
      <c r="SYK245" s="44"/>
      <c r="SYL245" s="44"/>
      <c r="SYM245" s="44"/>
      <c r="SYN245" s="44"/>
      <c r="SYO245" s="44"/>
      <c r="SYP245" s="44"/>
      <c r="SYQ245" s="44"/>
      <c r="SYR245" s="44"/>
      <c r="SYS245" s="44"/>
      <c r="SYT245" s="44"/>
      <c r="SYU245" s="44"/>
      <c r="SYV245" s="44"/>
      <c r="SYW245" s="44"/>
      <c r="SYX245" s="44"/>
      <c r="SYY245" s="44"/>
      <c r="SYZ245" s="44"/>
      <c r="SZA245" s="44"/>
      <c r="SZB245" s="44"/>
      <c r="SZC245" s="44"/>
      <c r="SZD245" s="44"/>
      <c r="SZE245" s="44"/>
      <c r="SZF245" s="44"/>
      <c r="SZG245" s="44"/>
      <c r="SZH245" s="44"/>
      <c r="SZI245" s="44"/>
      <c r="SZJ245" s="44"/>
      <c r="SZK245" s="44"/>
      <c r="SZL245" s="44"/>
      <c r="SZM245" s="44"/>
      <c r="SZN245" s="44"/>
      <c r="SZO245" s="44"/>
      <c r="SZP245" s="44"/>
      <c r="SZQ245" s="44"/>
      <c r="SZR245" s="44"/>
      <c r="SZS245" s="44"/>
      <c r="SZT245" s="44"/>
      <c r="SZU245" s="44"/>
      <c r="SZV245" s="44"/>
      <c r="SZW245" s="44"/>
      <c r="SZX245" s="44"/>
      <c r="SZY245" s="44"/>
      <c r="SZZ245" s="44"/>
      <c r="TAA245" s="44"/>
      <c r="TAB245" s="44"/>
      <c r="TAC245" s="44"/>
      <c r="TAD245" s="44"/>
      <c r="TAE245" s="44"/>
      <c r="TAF245" s="44"/>
      <c r="TAG245" s="44"/>
      <c r="TAH245" s="44"/>
      <c r="TAI245" s="44"/>
      <c r="TAJ245" s="44"/>
      <c r="TAK245" s="44"/>
      <c r="TAL245" s="44"/>
      <c r="TAM245" s="44"/>
      <c r="TAN245" s="44"/>
      <c r="TAO245" s="44"/>
      <c r="TAP245" s="44"/>
      <c r="TAQ245" s="44"/>
      <c r="TAR245" s="44"/>
      <c r="TAS245" s="44"/>
      <c r="TAT245" s="44"/>
      <c r="TAU245" s="44"/>
      <c r="TAV245" s="44"/>
      <c r="TAW245" s="44"/>
      <c r="TAX245" s="44"/>
      <c r="TAY245" s="44"/>
      <c r="TAZ245" s="44"/>
      <c r="TBA245" s="44"/>
      <c r="TBB245" s="44"/>
      <c r="TBC245" s="44"/>
      <c r="TBD245" s="44"/>
      <c r="TBE245" s="44"/>
      <c r="TBF245" s="44"/>
      <c r="TBG245" s="44"/>
      <c r="TBH245" s="44"/>
      <c r="TBI245" s="44"/>
      <c r="TBJ245" s="44"/>
      <c r="TBK245" s="44"/>
      <c r="TBL245" s="44"/>
      <c r="TBM245" s="44"/>
      <c r="TBN245" s="44"/>
      <c r="TBO245" s="44"/>
      <c r="TBP245" s="44"/>
      <c r="TBQ245" s="44"/>
      <c r="TBR245" s="44"/>
      <c r="TBS245" s="44"/>
      <c r="TBT245" s="44"/>
      <c r="TBU245" s="44"/>
      <c r="TBV245" s="44"/>
      <c r="TBW245" s="44"/>
      <c r="TBX245" s="44"/>
      <c r="TBY245" s="44"/>
      <c r="TBZ245" s="44"/>
      <c r="TCA245" s="44"/>
      <c r="TCB245" s="44"/>
      <c r="TCC245" s="44"/>
      <c r="TCD245" s="44"/>
      <c r="TCE245" s="44"/>
      <c r="TCF245" s="44"/>
      <c r="TCG245" s="44"/>
      <c r="TCH245" s="44"/>
      <c r="TCI245" s="44"/>
      <c r="TCJ245" s="44"/>
      <c r="TCK245" s="44"/>
      <c r="TCL245" s="44"/>
      <c r="TCM245" s="44"/>
      <c r="TCN245" s="44"/>
      <c r="TCO245" s="44"/>
      <c r="TCP245" s="44"/>
      <c r="TCQ245" s="44"/>
      <c r="TCR245" s="44"/>
      <c r="TCS245" s="44"/>
      <c r="TCT245" s="44"/>
      <c r="TCU245" s="44"/>
      <c r="TCV245" s="44"/>
      <c r="TCW245" s="44"/>
      <c r="TCX245" s="44"/>
      <c r="TCY245" s="44"/>
      <c r="TCZ245" s="44"/>
      <c r="TDA245" s="44"/>
      <c r="TDB245" s="44"/>
      <c r="TDC245" s="44"/>
      <c r="TDD245" s="44"/>
      <c r="TDE245" s="44"/>
      <c r="TDF245" s="44"/>
      <c r="TDG245" s="44"/>
      <c r="TDH245" s="44"/>
      <c r="TDI245" s="44"/>
      <c r="TDJ245" s="44"/>
      <c r="TDK245" s="44"/>
      <c r="TDL245" s="44"/>
      <c r="TDM245" s="44"/>
      <c r="TDN245" s="44"/>
      <c r="TDO245" s="44"/>
      <c r="TDP245" s="44"/>
      <c r="TDQ245" s="44"/>
      <c r="TDR245" s="44"/>
      <c r="TDS245" s="44"/>
      <c r="TDT245" s="44"/>
      <c r="TDU245" s="44"/>
      <c r="TDV245" s="44"/>
      <c r="TDW245" s="44"/>
      <c r="TDX245" s="44"/>
      <c r="TDY245" s="44"/>
      <c r="TDZ245" s="44"/>
      <c r="TEA245" s="44"/>
      <c r="TEB245" s="44"/>
      <c r="TEC245" s="44"/>
      <c r="TED245" s="44"/>
      <c r="TEE245" s="44"/>
      <c r="TEF245" s="44"/>
      <c r="TEG245" s="44"/>
      <c r="TEH245" s="44"/>
      <c r="TEI245" s="44"/>
      <c r="TEJ245" s="44"/>
      <c r="TEK245" s="44"/>
      <c r="TEL245" s="44"/>
      <c r="TEM245" s="44"/>
      <c r="TEN245" s="44"/>
      <c r="TEO245" s="44"/>
      <c r="TEP245" s="44"/>
      <c r="TEQ245" s="44"/>
      <c r="TER245" s="44"/>
      <c r="TES245" s="44"/>
      <c r="TET245" s="44"/>
      <c r="TEU245" s="44"/>
      <c r="TEV245" s="44"/>
      <c r="TEW245" s="44"/>
      <c r="TEX245" s="44"/>
      <c r="TEY245" s="44"/>
      <c r="TEZ245" s="44"/>
      <c r="TFA245" s="44"/>
      <c r="TFB245" s="44"/>
      <c r="TFC245" s="44"/>
      <c r="TFD245" s="44"/>
      <c r="TFE245" s="44"/>
      <c r="TFF245" s="44"/>
      <c r="TFG245" s="44"/>
      <c r="TFH245" s="44"/>
      <c r="TFI245" s="44"/>
      <c r="TFJ245" s="44"/>
      <c r="TFK245" s="44"/>
      <c r="TFL245" s="44"/>
      <c r="TFM245" s="44"/>
      <c r="TFN245" s="44"/>
      <c r="TFO245" s="44"/>
      <c r="TFP245" s="44"/>
      <c r="TFQ245" s="44"/>
      <c r="TFR245" s="44"/>
      <c r="TFS245" s="44"/>
      <c r="TFT245" s="44"/>
      <c r="TFU245" s="44"/>
      <c r="TFV245" s="44"/>
      <c r="TFW245" s="44"/>
      <c r="TFX245" s="44"/>
      <c r="TFY245" s="44"/>
      <c r="TFZ245" s="44"/>
      <c r="TGA245" s="44"/>
      <c r="TGB245" s="44"/>
      <c r="TGC245" s="44"/>
      <c r="TGD245" s="44"/>
      <c r="TGE245" s="44"/>
      <c r="TGF245" s="44"/>
      <c r="TGG245" s="44"/>
      <c r="TGH245" s="44"/>
      <c r="TGI245" s="44"/>
      <c r="TGJ245" s="44"/>
      <c r="TGK245" s="44"/>
      <c r="TGL245" s="44"/>
      <c r="TGM245" s="44"/>
      <c r="TGN245" s="44"/>
      <c r="TGO245" s="44"/>
      <c r="TGP245" s="44"/>
      <c r="TGQ245" s="44"/>
      <c r="TGR245" s="44"/>
      <c r="TGS245" s="44"/>
      <c r="TGT245" s="44"/>
      <c r="TGU245" s="44"/>
      <c r="TGV245" s="44"/>
      <c r="TGW245" s="44"/>
      <c r="TGX245" s="44"/>
      <c r="TGY245" s="44"/>
      <c r="TGZ245" s="44"/>
      <c r="THA245" s="44"/>
      <c r="THB245" s="44"/>
      <c r="THC245" s="44"/>
      <c r="THD245" s="44"/>
      <c r="THE245" s="44"/>
      <c r="THF245" s="44"/>
      <c r="THG245" s="44"/>
      <c r="THH245" s="44"/>
      <c r="THI245" s="44"/>
      <c r="THJ245" s="44"/>
      <c r="THK245" s="44"/>
      <c r="THL245" s="44"/>
      <c r="THM245" s="44"/>
      <c r="THN245" s="44"/>
      <c r="THO245" s="44"/>
      <c r="THP245" s="44"/>
      <c r="THQ245" s="44"/>
      <c r="THR245" s="44"/>
      <c r="THS245" s="44"/>
      <c r="THT245" s="44"/>
      <c r="THU245" s="44"/>
      <c r="THV245" s="44"/>
      <c r="THW245" s="44"/>
      <c r="THX245" s="44"/>
      <c r="THY245" s="44"/>
      <c r="THZ245" s="44"/>
      <c r="TIA245" s="44"/>
      <c r="TIB245" s="44"/>
      <c r="TIC245" s="44"/>
      <c r="TID245" s="44"/>
      <c r="TIE245" s="44"/>
      <c r="TIF245" s="44"/>
      <c r="TIG245" s="44"/>
      <c r="TIH245" s="44"/>
      <c r="TII245" s="44"/>
      <c r="TIJ245" s="44"/>
      <c r="TIK245" s="44"/>
      <c r="TIL245" s="44"/>
      <c r="TIM245" s="44"/>
      <c r="TIN245" s="44"/>
      <c r="TIO245" s="44"/>
      <c r="TIP245" s="44"/>
      <c r="TIQ245" s="44"/>
      <c r="TIR245" s="44"/>
      <c r="TIS245" s="44"/>
      <c r="TIT245" s="44"/>
      <c r="TIU245" s="44"/>
      <c r="TIV245" s="44"/>
      <c r="TIW245" s="44"/>
      <c r="TIX245" s="44"/>
      <c r="TIY245" s="44"/>
      <c r="TIZ245" s="44"/>
      <c r="TJA245" s="44"/>
      <c r="TJB245" s="44"/>
      <c r="TJC245" s="44"/>
      <c r="TJD245" s="44"/>
      <c r="TJE245" s="44"/>
      <c r="TJF245" s="44"/>
      <c r="TJG245" s="44"/>
      <c r="TJH245" s="44"/>
      <c r="TJI245" s="44"/>
      <c r="TJJ245" s="44"/>
      <c r="TJK245" s="44"/>
      <c r="TJL245" s="44"/>
      <c r="TJM245" s="44"/>
      <c r="TJN245" s="44"/>
      <c r="TJO245" s="44"/>
      <c r="TJP245" s="44"/>
      <c r="TJQ245" s="44"/>
      <c r="TJR245" s="44"/>
      <c r="TJS245" s="44"/>
      <c r="TJT245" s="44"/>
      <c r="TJU245" s="44"/>
      <c r="TJV245" s="44"/>
      <c r="TJW245" s="44"/>
      <c r="TJX245" s="44"/>
      <c r="TJY245" s="44"/>
      <c r="TJZ245" s="44"/>
      <c r="TKA245" s="44"/>
      <c r="TKB245" s="44"/>
      <c r="TKC245" s="44"/>
      <c r="TKD245" s="44"/>
      <c r="TKE245" s="44"/>
      <c r="TKF245" s="44"/>
      <c r="TKG245" s="44"/>
      <c r="TKH245" s="44"/>
      <c r="TKI245" s="44"/>
      <c r="TKJ245" s="44"/>
      <c r="TKK245" s="44"/>
      <c r="TKL245" s="44"/>
      <c r="TKM245" s="44"/>
      <c r="TKN245" s="44"/>
      <c r="TKO245" s="44"/>
      <c r="TKP245" s="44"/>
      <c r="TKQ245" s="44"/>
      <c r="TKR245" s="44"/>
      <c r="TKS245" s="44"/>
      <c r="TKT245" s="44"/>
      <c r="TKU245" s="44"/>
      <c r="TKV245" s="44"/>
      <c r="TKW245" s="44"/>
      <c r="TKX245" s="44"/>
      <c r="TKY245" s="44"/>
      <c r="TKZ245" s="44"/>
      <c r="TLA245" s="44"/>
      <c r="TLB245" s="44"/>
      <c r="TLC245" s="44"/>
      <c r="TLD245" s="44"/>
      <c r="TLE245" s="44"/>
      <c r="TLF245" s="44"/>
      <c r="TLG245" s="44"/>
      <c r="TLH245" s="44"/>
      <c r="TLI245" s="44"/>
      <c r="TLJ245" s="44"/>
      <c r="TLK245" s="44"/>
      <c r="TLL245" s="44"/>
      <c r="TLM245" s="44"/>
      <c r="TLN245" s="44"/>
      <c r="TLO245" s="44"/>
      <c r="TLP245" s="44"/>
      <c r="TLQ245" s="44"/>
      <c r="TLR245" s="44"/>
      <c r="TLS245" s="44"/>
      <c r="TLT245" s="44"/>
      <c r="TLU245" s="44"/>
      <c r="TLV245" s="44"/>
      <c r="TLW245" s="44"/>
      <c r="TLX245" s="44"/>
      <c r="TLY245" s="44"/>
      <c r="TLZ245" s="44"/>
      <c r="TMA245" s="44"/>
      <c r="TMB245" s="44"/>
      <c r="TMC245" s="44"/>
      <c r="TMD245" s="44"/>
      <c r="TME245" s="44"/>
      <c r="TMF245" s="44"/>
      <c r="TMG245" s="44"/>
      <c r="TMH245" s="44"/>
      <c r="TMI245" s="44"/>
      <c r="TMJ245" s="44"/>
      <c r="TMK245" s="44"/>
      <c r="TML245" s="44"/>
      <c r="TMM245" s="44"/>
      <c r="TMN245" s="44"/>
      <c r="TMO245" s="44"/>
      <c r="TMP245" s="44"/>
      <c r="TMQ245" s="44"/>
      <c r="TMR245" s="44"/>
      <c r="TMS245" s="44"/>
      <c r="TMT245" s="44"/>
      <c r="TMU245" s="44"/>
      <c r="TMV245" s="44"/>
      <c r="TMW245" s="44"/>
      <c r="TMX245" s="44"/>
      <c r="TMY245" s="44"/>
      <c r="TMZ245" s="44"/>
      <c r="TNA245" s="44"/>
      <c r="TNB245" s="44"/>
      <c r="TNC245" s="44"/>
      <c r="TND245" s="44"/>
      <c r="TNE245" s="44"/>
      <c r="TNF245" s="44"/>
      <c r="TNG245" s="44"/>
      <c r="TNH245" s="44"/>
      <c r="TNI245" s="44"/>
      <c r="TNJ245" s="44"/>
      <c r="TNK245" s="44"/>
      <c r="TNL245" s="44"/>
      <c r="TNM245" s="44"/>
      <c r="TNN245" s="44"/>
      <c r="TNO245" s="44"/>
      <c r="TNP245" s="44"/>
      <c r="TNQ245" s="44"/>
      <c r="TNR245" s="44"/>
      <c r="TNS245" s="44"/>
      <c r="TNT245" s="44"/>
      <c r="TNU245" s="44"/>
      <c r="TNV245" s="44"/>
      <c r="TNW245" s="44"/>
      <c r="TNX245" s="44"/>
      <c r="TNY245" s="44"/>
      <c r="TNZ245" s="44"/>
      <c r="TOA245" s="44"/>
      <c r="TOB245" s="44"/>
      <c r="TOC245" s="44"/>
      <c r="TOD245" s="44"/>
      <c r="TOE245" s="44"/>
      <c r="TOF245" s="44"/>
      <c r="TOG245" s="44"/>
      <c r="TOH245" s="44"/>
      <c r="TOI245" s="44"/>
      <c r="TOJ245" s="44"/>
      <c r="TOK245" s="44"/>
      <c r="TOL245" s="44"/>
      <c r="TOM245" s="44"/>
      <c r="TON245" s="44"/>
      <c r="TOO245" s="44"/>
      <c r="TOP245" s="44"/>
      <c r="TOQ245" s="44"/>
      <c r="TOR245" s="44"/>
      <c r="TOS245" s="44"/>
      <c r="TOT245" s="44"/>
      <c r="TOU245" s="44"/>
      <c r="TOV245" s="44"/>
      <c r="TOW245" s="44"/>
      <c r="TOX245" s="44"/>
      <c r="TOY245" s="44"/>
      <c r="TOZ245" s="44"/>
      <c r="TPA245" s="44"/>
      <c r="TPB245" s="44"/>
      <c r="TPC245" s="44"/>
      <c r="TPD245" s="44"/>
      <c r="TPE245" s="44"/>
      <c r="TPF245" s="44"/>
      <c r="TPG245" s="44"/>
      <c r="TPH245" s="44"/>
      <c r="TPI245" s="44"/>
      <c r="TPJ245" s="44"/>
      <c r="TPK245" s="44"/>
      <c r="TPL245" s="44"/>
      <c r="TPM245" s="44"/>
      <c r="TPN245" s="44"/>
      <c r="TPO245" s="44"/>
      <c r="TPP245" s="44"/>
      <c r="TPQ245" s="44"/>
      <c r="TPR245" s="44"/>
      <c r="TPS245" s="44"/>
      <c r="TPT245" s="44"/>
      <c r="TPU245" s="44"/>
      <c r="TPV245" s="44"/>
      <c r="TPW245" s="44"/>
      <c r="TPX245" s="44"/>
      <c r="TPY245" s="44"/>
      <c r="TPZ245" s="44"/>
      <c r="TQA245" s="44"/>
      <c r="TQB245" s="44"/>
      <c r="TQC245" s="44"/>
      <c r="TQD245" s="44"/>
      <c r="TQE245" s="44"/>
      <c r="TQF245" s="44"/>
      <c r="TQG245" s="44"/>
      <c r="TQH245" s="44"/>
      <c r="TQI245" s="44"/>
      <c r="TQJ245" s="44"/>
      <c r="TQK245" s="44"/>
      <c r="TQL245" s="44"/>
      <c r="TQM245" s="44"/>
      <c r="TQN245" s="44"/>
      <c r="TQO245" s="44"/>
      <c r="TQP245" s="44"/>
      <c r="TQQ245" s="44"/>
      <c r="TQR245" s="44"/>
      <c r="TQS245" s="44"/>
      <c r="TQT245" s="44"/>
      <c r="TQU245" s="44"/>
      <c r="TQV245" s="44"/>
      <c r="TQW245" s="44"/>
      <c r="TQX245" s="44"/>
      <c r="TQY245" s="44"/>
      <c r="TQZ245" s="44"/>
      <c r="TRA245" s="44"/>
      <c r="TRB245" s="44"/>
      <c r="TRC245" s="44"/>
      <c r="TRD245" s="44"/>
      <c r="TRE245" s="44"/>
      <c r="TRF245" s="44"/>
      <c r="TRG245" s="44"/>
      <c r="TRH245" s="44"/>
      <c r="TRI245" s="44"/>
      <c r="TRJ245" s="44"/>
      <c r="TRK245" s="44"/>
      <c r="TRL245" s="44"/>
      <c r="TRM245" s="44"/>
      <c r="TRN245" s="44"/>
      <c r="TRO245" s="44"/>
      <c r="TRP245" s="44"/>
      <c r="TRQ245" s="44"/>
      <c r="TRR245" s="44"/>
      <c r="TRS245" s="44"/>
      <c r="TRT245" s="44"/>
      <c r="TRU245" s="44"/>
      <c r="TRV245" s="44"/>
      <c r="TRW245" s="44"/>
      <c r="TRX245" s="44"/>
      <c r="TRY245" s="44"/>
      <c r="TRZ245" s="44"/>
      <c r="TSA245" s="44"/>
      <c r="TSB245" s="44"/>
      <c r="TSC245" s="44"/>
      <c r="TSD245" s="44"/>
      <c r="TSE245" s="44"/>
      <c r="TSF245" s="44"/>
      <c r="TSG245" s="44"/>
      <c r="TSH245" s="44"/>
      <c r="TSI245" s="44"/>
      <c r="TSJ245" s="44"/>
      <c r="TSK245" s="44"/>
      <c r="TSL245" s="44"/>
      <c r="TSM245" s="44"/>
      <c r="TSN245" s="44"/>
      <c r="TSO245" s="44"/>
      <c r="TSP245" s="44"/>
      <c r="TSQ245" s="44"/>
      <c r="TSR245" s="44"/>
      <c r="TSS245" s="44"/>
      <c r="TST245" s="44"/>
      <c r="TSU245" s="44"/>
      <c r="TSV245" s="44"/>
      <c r="TSW245" s="44"/>
      <c r="TSX245" s="44"/>
      <c r="TSY245" s="44"/>
      <c r="TSZ245" s="44"/>
      <c r="TTA245" s="44"/>
      <c r="TTB245" s="44"/>
      <c r="TTC245" s="44"/>
      <c r="TTD245" s="44"/>
      <c r="TTE245" s="44"/>
      <c r="TTF245" s="44"/>
      <c r="TTG245" s="44"/>
      <c r="TTH245" s="44"/>
      <c r="TTI245" s="44"/>
      <c r="TTJ245" s="44"/>
      <c r="TTK245" s="44"/>
      <c r="TTL245" s="44"/>
      <c r="TTM245" s="44"/>
      <c r="TTN245" s="44"/>
      <c r="TTO245" s="44"/>
      <c r="TTP245" s="44"/>
      <c r="TTQ245" s="44"/>
      <c r="TTR245" s="44"/>
      <c r="TTS245" s="44"/>
      <c r="TTT245" s="44"/>
      <c r="TTU245" s="44"/>
      <c r="TTV245" s="44"/>
      <c r="TTW245" s="44"/>
      <c r="TTX245" s="44"/>
      <c r="TTY245" s="44"/>
      <c r="TTZ245" s="44"/>
      <c r="TUA245" s="44"/>
      <c r="TUB245" s="44"/>
      <c r="TUC245" s="44"/>
      <c r="TUD245" s="44"/>
      <c r="TUE245" s="44"/>
      <c r="TUF245" s="44"/>
      <c r="TUG245" s="44"/>
      <c r="TUH245" s="44"/>
      <c r="TUI245" s="44"/>
      <c r="TUJ245" s="44"/>
      <c r="TUK245" s="44"/>
      <c r="TUL245" s="44"/>
      <c r="TUM245" s="44"/>
      <c r="TUN245" s="44"/>
      <c r="TUO245" s="44"/>
      <c r="TUP245" s="44"/>
      <c r="TUQ245" s="44"/>
      <c r="TUR245" s="44"/>
      <c r="TUS245" s="44"/>
      <c r="TUT245" s="44"/>
      <c r="TUU245" s="44"/>
      <c r="TUV245" s="44"/>
      <c r="TUW245" s="44"/>
      <c r="TUX245" s="44"/>
      <c r="TUY245" s="44"/>
      <c r="TUZ245" s="44"/>
      <c r="TVA245" s="44"/>
      <c r="TVB245" s="44"/>
      <c r="TVC245" s="44"/>
      <c r="TVD245" s="44"/>
      <c r="TVE245" s="44"/>
      <c r="TVF245" s="44"/>
      <c r="TVG245" s="44"/>
      <c r="TVH245" s="44"/>
      <c r="TVI245" s="44"/>
      <c r="TVJ245" s="44"/>
      <c r="TVK245" s="44"/>
      <c r="TVL245" s="44"/>
      <c r="TVM245" s="44"/>
      <c r="TVN245" s="44"/>
      <c r="TVO245" s="44"/>
      <c r="TVP245" s="44"/>
      <c r="TVQ245" s="44"/>
      <c r="TVR245" s="44"/>
      <c r="TVS245" s="44"/>
      <c r="TVT245" s="44"/>
      <c r="TVU245" s="44"/>
      <c r="TVV245" s="44"/>
      <c r="TVW245" s="44"/>
      <c r="TVX245" s="44"/>
      <c r="TVY245" s="44"/>
      <c r="TVZ245" s="44"/>
      <c r="TWA245" s="44"/>
      <c r="TWB245" s="44"/>
      <c r="TWC245" s="44"/>
      <c r="TWD245" s="44"/>
      <c r="TWE245" s="44"/>
      <c r="TWF245" s="44"/>
      <c r="TWG245" s="44"/>
      <c r="TWH245" s="44"/>
      <c r="TWI245" s="44"/>
      <c r="TWJ245" s="44"/>
      <c r="TWK245" s="44"/>
      <c r="TWL245" s="44"/>
      <c r="TWM245" s="44"/>
      <c r="TWN245" s="44"/>
      <c r="TWO245" s="44"/>
      <c r="TWP245" s="44"/>
      <c r="TWQ245" s="44"/>
      <c r="TWR245" s="44"/>
      <c r="TWS245" s="44"/>
      <c r="TWT245" s="44"/>
      <c r="TWU245" s="44"/>
      <c r="TWV245" s="44"/>
      <c r="TWW245" s="44"/>
      <c r="TWX245" s="44"/>
      <c r="TWY245" s="44"/>
      <c r="TWZ245" s="44"/>
      <c r="TXA245" s="44"/>
      <c r="TXB245" s="44"/>
      <c r="TXC245" s="44"/>
      <c r="TXD245" s="44"/>
      <c r="TXE245" s="44"/>
      <c r="TXF245" s="44"/>
      <c r="TXG245" s="44"/>
      <c r="TXH245" s="44"/>
      <c r="TXI245" s="44"/>
      <c r="TXJ245" s="44"/>
      <c r="TXK245" s="44"/>
      <c r="TXL245" s="44"/>
      <c r="TXM245" s="44"/>
      <c r="TXN245" s="44"/>
      <c r="TXO245" s="44"/>
      <c r="TXP245" s="44"/>
      <c r="TXQ245" s="44"/>
      <c r="TXR245" s="44"/>
      <c r="TXS245" s="44"/>
      <c r="TXT245" s="44"/>
      <c r="TXU245" s="44"/>
      <c r="TXV245" s="44"/>
      <c r="TXW245" s="44"/>
      <c r="TXX245" s="44"/>
      <c r="TXY245" s="44"/>
      <c r="TXZ245" s="44"/>
      <c r="TYA245" s="44"/>
      <c r="TYB245" s="44"/>
      <c r="TYC245" s="44"/>
      <c r="TYD245" s="44"/>
      <c r="TYE245" s="44"/>
      <c r="TYF245" s="44"/>
      <c r="TYG245" s="44"/>
      <c r="TYH245" s="44"/>
      <c r="TYI245" s="44"/>
      <c r="TYJ245" s="44"/>
      <c r="TYK245" s="44"/>
      <c r="TYL245" s="44"/>
      <c r="TYM245" s="44"/>
      <c r="TYN245" s="44"/>
      <c r="TYO245" s="44"/>
      <c r="TYP245" s="44"/>
      <c r="TYQ245" s="44"/>
      <c r="TYR245" s="44"/>
      <c r="TYS245" s="44"/>
      <c r="TYT245" s="44"/>
      <c r="TYU245" s="44"/>
      <c r="TYV245" s="44"/>
      <c r="TYW245" s="44"/>
      <c r="TYX245" s="44"/>
      <c r="TYY245" s="44"/>
      <c r="TYZ245" s="44"/>
      <c r="TZA245" s="44"/>
      <c r="TZB245" s="44"/>
      <c r="TZC245" s="44"/>
      <c r="TZD245" s="44"/>
      <c r="TZE245" s="44"/>
      <c r="TZF245" s="44"/>
      <c r="TZG245" s="44"/>
      <c r="TZH245" s="44"/>
      <c r="TZI245" s="44"/>
      <c r="TZJ245" s="44"/>
      <c r="TZK245" s="44"/>
      <c r="TZL245" s="44"/>
      <c r="TZM245" s="44"/>
      <c r="TZN245" s="44"/>
      <c r="TZO245" s="44"/>
      <c r="TZP245" s="44"/>
      <c r="TZQ245" s="44"/>
      <c r="TZR245" s="44"/>
      <c r="TZS245" s="44"/>
      <c r="TZT245" s="44"/>
      <c r="TZU245" s="44"/>
      <c r="TZV245" s="44"/>
      <c r="TZW245" s="44"/>
      <c r="TZX245" s="44"/>
      <c r="TZY245" s="44"/>
      <c r="TZZ245" s="44"/>
      <c r="UAA245" s="44"/>
      <c r="UAB245" s="44"/>
      <c r="UAC245" s="44"/>
      <c r="UAD245" s="44"/>
      <c r="UAE245" s="44"/>
      <c r="UAF245" s="44"/>
      <c r="UAG245" s="44"/>
      <c r="UAH245" s="44"/>
      <c r="UAI245" s="44"/>
      <c r="UAJ245" s="44"/>
      <c r="UAK245" s="44"/>
      <c r="UAL245" s="44"/>
      <c r="UAM245" s="44"/>
      <c r="UAN245" s="44"/>
      <c r="UAO245" s="44"/>
      <c r="UAP245" s="44"/>
      <c r="UAQ245" s="44"/>
      <c r="UAR245" s="44"/>
      <c r="UAS245" s="44"/>
      <c r="UAT245" s="44"/>
      <c r="UAU245" s="44"/>
      <c r="UAV245" s="44"/>
      <c r="UAW245" s="44"/>
      <c r="UAX245" s="44"/>
      <c r="UAY245" s="44"/>
      <c r="UAZ245" s="44"/>
      <c r="UBA245" s="44"/>
      <c r="UBB245" s="44"/>
      <c r="UBC245" s="44"/>
      <c r="UBD245" s="44"/>
      <c r="UBE245" s="44"/>
      <c r="UBF245" s="44"/>
      <c r="UBG245" s="44"/>
      <c r="UBH245" s="44"/>
      <c r="UBI245" s="44"/>
      <c r="UBJ245" s="44"/>
      <c r="UBK245" s="44"/>
      <c r="UBL245" s="44"/>
      <c r="UBM245" s="44"/>
      <c r="UBN245" s="44"/>
      <c r="UBO245" s="44"/>
      <c r="UBP245" s="44"/>
      <c r="UBQ245" s="44"/>
      <c r="UBR245" s="44"/>
      <c r="UBS245" s="44"/>
      <c r="UBT245" s="44"/>
      <c r="UBU245" s="44"/>
      <c r="UBV245" s="44"/>
      <c r="UBW245" s="44"/>
      <c r="UBX245" s="44"/>
      <c r="UBY245" s="44"/>
      <c r="UBZ245" s="44"/>
      <c r="UCA245" s="44"/>
      <c r="UCB245" s="44"/>
      <c r="UCC245" s="44"/>
      <c r="UCD245" s="44"/>
      <c r="UCE245" s="44"/>
      <c r="UCF245" s="44"/>
      <c r="UCG245" s="44"/>
      <c r="UCH245" s="44"/>
      <c r="UCI245" s="44"/>
      <c r="UCJ245" s="44"/>
      <c r="UCK245" s="44"/>
      <c r="UCL245" s="44"/>
      <c r="UCM245" s="44"/>
      <c r="UCN245" s="44"/>
      <c r="UCO245" s="44"/>
      <c r="UCP245" s="44"/>
      <c r="UCQ245" s="44"/>
      <c r="UCR245" s="44"/>
      <c r="UCS245" s="44"/>
      <c r="UCT245" s="44"/>
      <c r="UCU245" s="44"/>
      <c r="UCV245" s="44"/>
      <c r="UCW245" s="44"/>
      <c r="UCX245" s="44"/>
      <c r="UCY245" s="44"/>
      <c r="UCZ245" s="44"/>
      <c r="UDA245" s="44"/>
      <c r="UDB245" s="44"/>
      <c r="UDC245" s="44"/>
      <c r="UDD245" s="44"/>
      <c r="UDE245" s="44"/>
      <c r="UDF245" s="44"/>
      <c r="UDG245" s="44"/>
      <c r="UDH245" s="44"/>
      <c r="UDI245" s="44"/>
      <c r="UDJ245" s="44"/>
      <c r="UDK245" s="44"/>
      <c r="UDL245" s="44"/>
      <c r="UDM245" s="44"/>
      <c r="UDN245" s="44"/>
      <c r="UDO245" s="44"/>
      <c r="UDP245" s="44"/>
      <c r="UDQ245" s="44"/>
      <c r="UDR245" s="44"/>
      <c r="UDS245" s="44"/>
      <c r="UDT245" s="44"/>
      <c r="UDU245" s="44"/>
      <c r="UDV245" s="44"/>
      <c r="UDW245" s="44"/>
      <c r="UDX245" s="44"/>
      <c r="UDY245" s="44"/>
      <c r="UDZ245" s="44"/>
      <c r="UEA245" s="44"/>
      <c r="UEB245" s="44"/>
      <c r="UEC245" s="44"/>
      <c r="UED245" s="44"/>
      <c r="UEE245" s="44"/>
      <c r="UEF245" s="44"/>
      <c r="UEG245" s="44"/>
      <c r="UEH245" s="44"/>
      <c r="UEI245" s="44"/>
      <c r="UEJ245" s="44"/>
      <c r="UEK245" s="44"/>
      <c r="UEL245" s="44"/>
      <c r="UEM245" s="44"/>
      <c r="UEN245" s="44"/>
      <c r="UEO245" s="44"/>
      <c r="UEP245" s="44"/>
      <c r="UEQ245" s="44"/>
      <c r="UER245" s="44"/>
      <c r="UES245" s="44"/>
      <c r="UET245" s="44"/>
      <c r="UEU245" s="44"/>
      <c r="UEV245" s="44"/>
      <c r="UEW245" s="44"/>
      <c r="UEX245" s="44"/>
      <c r="UEY245" s="44"/>
      <c r="UEZ245" s="44"/>
      <c r="UFA245" s="44"/>
      <c r="UFB245" s="44"/>
      <c r="UFC245" s="44"/>
      <c r="UFD245" s="44"/>
      <c r="UFE245" s="44"/>
      <c r="UFF245" s="44"/>
      <c r="UFG245" s="44"/>
      <c r="UFH245" s="44"/>
      <c r="UFI245" s="44"/>
      <c r="UFJ245" s="44"/>
      <c r="UFK245" s="44"/>
      <c r="UFL245" s="44"/>
      <c r="UFM245" s="44"/>
      <c r="UFN245" s="44"/>
      <c r="UFO245" s="44"/>
      <c r="UFP245" s="44"/>
      <c r="UFQ245" s="44"/>
      <c r="UFR245" s="44"/>
      <c r="UFS245" s="44"/>
      <c r="UFT245" s="44"/>
      <c r="UFU245" s="44"/>
      <c r="UFV245" s="44"/>
      <c r="UFW245" s="44"/>
      <c r="UFX245" s="44"/>
      <c r="UFY245" s="44"/>
      <c r="UFZ245" s="44"/>
      <c r="UGA245" s="44"/>
      <c r="UGB245" s="44"/>
      <c r="UGC245" s="44"/>
      <c r="UGD245" s="44"/>
      <c r="UGE245" s="44"/>
      <c r="UGF245" s="44"/>
      <c r="UGG245" s="44"/>
      <c r="UGH245" s="44"/>
      <c r="UGI245" s="44"/>
      <c r="UGJ245" s="44"/>
      <c r="UGK245" s="44"/>
      <c r="UGL245" s="44"/>
      <c r="UGM245" s="44"/>
      <c r="UGN245" s="44"/>
      <c r="UGO245" s="44"/>
      <c r="UGP245" s="44"/>
      <c r="UGQ245" s="44"/>
      <c r="UGR245" s="44"/>
      <c r="UGS245" s="44"/>
      <c r="UGT245" s="44"/>
      <c r="UGU245" s="44"/>
      <c r="UGV245" s="44"/>
      <c r="UGW245" s="44"/>
      <c r="UGX245" s="44"/>
      <c r="UGY245" s="44"/>
      <c r="UGZ245" s="44"/>
      <c r="UHA245" s="44"/>
      <c r="UHB245" s="44"/>
      <c r="UHC245" s="44"/>
      <c r="UHD245" s="44"/>
      <c r="UHE245" s="44"/>
      <c r="UHF245" s="44"/>
      <c r="UHG245" s="44"/>
      <c r="UHH245" s="44"/>
      <c r="UHI245" s="44"/>
      <c r="UHJ245" s="44"/>
      <c r="UHK245" s="44"/>
      <c r="UHL245" s="44"/>
      <c r="UHM245" s="44"/>
      <c r="UHN245" s="44"/>
      <c r="UHO245" s="44"/>
      <c r="UHP245" s="44"/>
      <c r="UHQ245" s="44"/>
      <c r="UHR245" s="44"/>
      <c r="UHS245" s="44"/>
      <c r="UHT245" s="44"/>
      <c r="UHU245" s="44"/>
      <c r="UHV245" s="44"/>
      <c r="UHW245" s="44"/>
      <c r="UHX245" s="44"/>
      <c r="UHY245" s="44"/>
      <c r="UHZ245" s="44"/>
      <c r="UIA245" s="44"/>
      <c r="UIB245" s="44"/>
      <c r="UIC245" s="44"/>
      <c r="UID245" s="44"/>
      <c r="UIE245" s="44"/>
      <c r="UIF245" s="44"/>
      <c r="UIG245" s="44"/>
      <c r="UIH245" s="44"/>
      <c r="UII245" s="44"/>
      <c r="UIJ245" s="44"/>
      <c r="UIK245" s="44"/>
      <c r="UIL245" s="44"/>
      <c r="UIM245" s="44"/>
      <c r="UIN245" s="44"/>
      <c r="UIO245" s="44"/>
      <c r="UIP245" s="44"/>
      <c r="UIQ245" s="44"/>
      <c r="UIR245" s="44"/>
      <c r="UIS245" s="44"/>
      <c r="UIT245" s="44"/>
      <c r="UIU245" s="44"/>
      <c r="UIV245" s="44"/>
      <c r="UIW245" s="44"/>
      <c r="UIX245" s="44"/>
      <c r="UIY245" s="44"/>
      <c r="UIZ245" s="44"/>
      <c r="UJA245" s="44"/>
      <c r="UJB245" s="44"/>
      <c r="UJC245" s="44"/>
      <c r="UJD245" s="44"/>
      <c r="UJE245" s="44"/>
      <c r="UJF245" s="44"/>
      <c r="UJG245" s="44"/>
      <c r="UJH245" s="44"/>
      <c r="UJI245" s="44"/>
      <c r="UJJ245" s="44"/>
      <c r="UJK245" s="44"/>
      <c r="UJL245" s="44"/>
      <c r="UJM245" s="44"/>
      <c r="UJN245" s="44"/>
      <c r="UJO245" s="44"/>
      <c r="UJP245" s="44"/>
      <c r="UJQ245" s="44"/>
      <c r="UJR245" s="44"/>
      <c r="UJS245" s="44"/>
      <c r="UJT245" s="44"/>
      <c r="UJU245" s="44"/>
      <c r="UJV245" s="44"/>
      <c r="UJW245" s="44"/>
      <c r="UJX245" s="44"/>
      <c r="UJY245" s="44"/>
      <c r="UJZ245" s="44"/>
      <c r="UKA245" s="44"/>
      <c r="UKB245" s="44"/>
      <c r="UKC245" s="44"/>
      <c r="UKD245" s="44"/>
      <c r="UKE245" s="44"/>
      <c r="UKF245" s="44"/>
      <c r="UKG245" s="44"/>
      <c r="UKH245" s="44"/>
      <c r="UKI245" s="44"/>
      <c r="UKJ245" s="44"/>
      <c r="UKK245" s="44"/>
      <c r="UKL245" s="44"/>
      <c r="UKM245" s="44"/>
      <c r="UKN245" s="44"/>
      <c r="UKO245" s="44"/>
      <c r="UKP245" s="44"/>
      <c r="UKQ245" s="44"/>
      <c r="UKR245" s="44"/>
      <c r="UKS245" s="44"/>
      <c r="UKT245" s="44"/>
      <c r="UKU245" s="44"/>
      <c r="UKV245" s="44"/>
      <c r="UKW245" s="44"/>
      <c r="UKX245" s="44"/>
      <c r="UKY245" s="44"/>
      <c r="UKZ245" s="44"/>
      <c r="ULA245" s="44"/>
      <c r="ULB245" s="44"/>
      <c r="ULC245" s="44"/>
      <c r="ULD245" s="44"/>
      <c r="ULE245" s="44"/>
      <c r="ULF245" s="44"/>
      <c r="ULG245" s="44"/>
      <c r="ULH245" s="44"/>
      <c r="ULI245" s="44"/>
      <c r="ULJ245" s="44"/>
      <c r="ULK245" s="44"/>
      <c r="ULL245" s="44"/>
      <c r="ULM245" s="44"/>
      <c r="ULN245" s="44"/>
      <c r="ULO245" s="44"/>
      <c r="ULP245" s="44"/>
      <c r="ULQ245" s="44"/>
      <c r="ULR245" s="44"/>
      <c r="ULS245" s="44"/>
      <c r="ULT245" s="44"/>
      <c r="ULU245" s="44"/>
      <c r="ULV245" s="44"/>
      <c r="ULW245" s="44"/>
      <c r="ULX245" s="44"/>
      <c r="ULY245" s="44"/>
      <c r="ULZ245" s="44"/>
      <c r="UMA245" s="44"/>
      <c r="UMB245" s="44"/>
      <c r="UMC245" s="44"/>
      <c r="UMD245" s="44"/>
      <c r="UME245" s="44"/>
      <c r="UMF245" s="44"/>
      <c r="UMG245" s="44"/>
      <c r="UMH245" s="44"/>
      <c r="UMI245" s="44"/>
      <c r="UMJ245" s="44"/>
      <c r="UMK245" s="44"/>
      <c r="UML245" s="44"/>
      <c r="UMM245" s="44"/>
      <c r="UMN245" s="44"/>
      <c r="UMO245" s="44"/>
      <c r="UMP245" s="44"/>
      <c r="UMQ245" s="44"/>
      <c r="UMR245" s="44"/>
      <c r="UMS245" s="44"/>
      <c r="UMT245" s="44"/>
      <c r="UMU245" s="44"/>
      <c r="UMV245" s="44"/>
      <c r="UMW245" s="44"/>
      <c r="UMX245" s="44"/>
      <c r="UMY245" s="44"/>
      <c r="UMZ245" s="44"/>
      <c r="UNA245" s="44"/>
      <c r="UNB245" s="44"/>
      <c r="UNC245" s="44"/>
      <c r="UND245" s="44"/>
      <c r="UNE245" s="44"/>
      <c r="UNF245" s="44"/>
      <c r="UNG245" s="44"/>
      <c r="UNH245" s="44"/>
      <c r="UNI245" s="44"/>
      <c r="UNJ245" s="44"/>
      <c r="UNK245" s="44"/>
      <c r="UNL245" s="44"/>
      <c r="UNM245" s="44"/>
      <c r="UNN245" s="44"/>
      <c r="UNO245" s="44"/>
      <c r="UNP245" s="44"/>
      <c r="UNQ245" s="44"/>
      <c r="UNR245" s="44"/>
      <c r="UNS245" s="44"/>
      <c r="UNT245" s="44"/>
      <c r="UNU245" s="44"/>
      <c r="UNV245" s="44"/>
      <c r="UNW245" s="44"/>
      <c r="UNX245" s="44"/>
      <c r="UNY245" s="44"/>
      <c r="UNZ245" s="44"/>
      <c r="UOA245" s="44"/>
      <c r="UOB245" s="44"/>
      <c r="UOC245" s="44"/>
      <c r="UOD245" s="44"/>
      <c r="UOE245" s="44"/>
      <c r="UOF245" s="44"/>
      <c r="UOG245" s="44"/>
      <c r="UOH245" s="44"/>
      <c r="UOI245" s="44"/>
      <c r="UOJ245" s="44"/>
      <c r="UOK245" s="44"/>
      <c r="UOL245" s="44"/>
      <c r="UOM245" s="44"/>
      <c r="UON245" s="44"/>
      <c r="UOO245" s="44"/>
      <c r="UOP245" s="44"/>
      <c r="UOQ245" s="44"/>
      <c r="UOR245" s="44"/>
      <c r="UOS245" s="44"/>
      <c r="UOT245" s="44"/>
      <c r="UOU245" s="44"/>
      <c r="UOV245" s="44"/>
      <c r="UOW245" s="44"/>
      <c r="UOX245" s="44"/>
      <c r="UOY245" s="44"/>
      <c r="UOZ245" s="44"/>
      <c r="UPA245" s="44"/>
      <c r="UPB245" s="44"/>
      <c r="UPC245" s="44"/>
      <c r="UPD245" s="44"/>
      <c r="UPE245" s="44"/>
      <c r="UPF245" s="44"/>
      <c r="UPG245" s="44"/>
      <c r="UPH245" s="44"/>
      <c r="UPI245" s="44"/>
      <c r="UPJ245" s="44"/>
      <c r="UPK245" s="44"/>
      <c r="UPL245" s="44"/>
      <c r="UPM245" s="44"/>
      <c r="UPN245" s="44"/>
      <c r="UPO245" s="44"/>
      <c r="UPP245" s="44"/>
      <c r="UPQ245" s="44"/>
      <c r="UPR245" s="44"/>
      <c r="UPS245" s="44"/>
      <c r="UPT245" s="44"/>
      <c r="UPU245" s="44"/>
      <c r="UPV245" s="44"/>
      <c r="UPW245" s="44"/>
      <c r="UPX245" s="44"/>
      <c r="UPY245" s="44"/>
      <c r="UPZ245" s="44"/>
      <c r="UQA245" s="44"/>
      <c r="UQB245" s="44"/>
      <c r="UQC245" s="44"/>
      <c r="UQD245" s="44"/>
      <c r="UQE245" s="44"/>
      <c r="UQF245" s="44"/>
      <c r="UQG245" s="44"/>
      <c r="UQH245" s="44"/>
      <c r="UQI245" s="44"/>
      <c r="UQJ245" s="44"/>
      <c r="UQK245" s="44"/>
      <c r="UQL245" s="44"/>
      <c r="UQM245" s="44"/>
      <c r="UQN245" s="44"/>
      <c r="UQO245" s="44"/>
      <c r="UQP245" s="44"/>
      <c r="UQQ245" s="44"/>
      <c r="UQR245" s="44"/>
      <c r="UQS245" s="44"/>
      <c r="UQT245" s="44"/>
      <c r="UQU245" s="44"/>
      <c r="UQV245" s="44"/>
      <c r="UQW245" s="44"/>
      <c r="UQX245" s="44"/>
      <c r="UQY245" s="44"/>
      <c r="UQZ245" s="44"/>
      <c r="URA245" s="44"/>
      <c r="URB245" s="44"/>
      <c r="URC245" s="44"/>
      <c r="URD245" s="44"/>
      <c r="URE245" s="44"/>
      <c r="URF245" s="44"/>
      <c r="URG245" s="44"/>
      <c r="URH245" s="44"/>
      <c r="URI245" s="44"/>
      <c r="URJ245" s="44"/>
      <c r="URK245" s="44"/>
      <c r="URL245" s="44"/>
      <c r="URM245" s="44"/>
      <c r="URN245" s="44"/>
      <c r="URO245" s="44"/>
      <c r="URP245" s="44"/>
      <c r="URQ245" s="44"/>
      <c r="URR245" s="44"/>
      <c r="URS245" s="44"/>
      <c r="URT245" s="44"/>
      <c r="URU245" s="44"/>
      <c r="URV245" s="44"/>
      <c r="URW245" s="44"/>
      <c r="URX245" s="44"/>
      <c r="URY245" s="44"/>
      <c r="URZ245" s="44"/>
      <c r="USA245" s="44"/>
      <c r="USB245" s="44"/>
      <c r="USC245" s="44"/>
      <c r="USD245" s="44"/>
      <c r="USE245" s="44"/>
      <c r="USF245" s="44"/>
      <c r="USG245" s="44"/>
      <c r="USH245" s="44"/>
      <c r="USI245" s="44"/>
      <c r="USJ245" s="44"/>
      <c r="USK245" s="44"/>
      <c r="USL245" s="44"/>
      <c r="USM245" s="44"/>
      <c r="USN245" s="44"/>
      <c r="USO245" s="44"/>
      <c r="USP245" s="44"/>
      <c r="USQ245" s="44"/>
      <c r="USR245" s="44"/>
      <c r="USS245" s="44"/>
      <c r="UST245" s="44"/>
      <c r="USU245" s="44"/>
      <c r="USV245" s="44"/>
      <c r="USW245" s="44"/>
      <c r="USX245" s="44"/>
      <c r="USY245" s="44"/>
      <c r="USZ245" s="44"/>
      <c r="UTA245" s="44"/>
      <c r="UTB245" s="44"/>
      <c r="UTC245" s="44"/>
      <c r="UTD245" s="44"/>
      <c r="UTE245" s="44"/>
      <c r="UTF245" s="44"/>
      <c r="UTG245" s="44"/>
      <c r="UTH245" s="44"/>
      <c r="UTI245" s="44"/>
      <c r="UTJ245" s="44"/>
      <c r="UTK245" s="44"/>
      <c r="UTL245" s="44"/>
      <c r="UTM245" s="44"/>
      <c r="UTN245" s="44"/>
      <c r="UTO245" s="44"/>
      <c r="UTP245" s="44"/>
      <c r="UTQ245" s="44"/>
      <c r="UTR245" s="44"/>
      <c r="UTS245" s="44"/>
      <c r="UTT245" s="44"/>
      <c r="UTU245" s="44"/>
      <c r="UTV245" s="44"/>
      <c r="UTW245" s="44"/>
      <c r="UTX245" s="44"/>
      <c r="UTY245" s="44"/>
      <c r="UTZ245" s="44"/>
      <c r="UUA245" s="44"/>
      <c r="UUB245" s="44"/>
      <c r="UUC245" s="44"/>
      <c r="UUD245" s="44"/>
      <c r="UUE245" s="44"/>
      <c r="UUF245" s="44"/>
      <c r="UUG245" s="44"/>
      <c r="UUH245" s="44"/>
      <c r="UUI245" s="44"/>
      <c r="UUJ245" s="44"/>
      <c r="UUK245" s="44"/>
      <c r="UUL245" s="44"/>
      <c r="UUM245" s="44"/>
      <c r="UUN245" s="44"/>
      <c r="UUO245" s="44"/>
      <c r="UUP245" s="44"/>
      <c r="UUQ245" s="44"/>
      <c r="UUR245" s="44"/>
      <c r="UUS245" s="44"/>
      <c r="UUT245" s="44"/>
      <c r="UUU245" s="44"/>
      <c r="UUV245" s="44"/>
      <c r="UUW245" s="44"/>
      <c r="UUX245" s="44"/>
      <c r="UUY245" s="44"/>
      <c r="UUZ245" s="44"/>
      <c r="UVA245" s="44"/>
      <c r="UVB245" s="44"/>
      <c r="UVC245" s="44"/>
      <c r="UVD245" s="44"/>
      <c r="UVE245" s="44"/>
      <c r="UVF245" s="44"/>
      <c r="UVG245" s="44"/>
      <c r="UVH245" s="44"/>
      <c r="UVI245" s="44"/>
      <c r="UVJ245" s="44"/>
      <c r="UVK245" s="44"/>
      <c r="UVL245" s="44"/>
      <c r="UVM245" s="44"/>
      <c r="UVN245" s="44"/>
      <c r="UVO245" s="44"/>
      <c r="UVP245" s="44"/>
      <c r="UVQ245" s="44"/>
      <c r="UVR245" s="44"/>
      <c r="UVS245" s="44"/>
      <c r="UVT245" s="44"/>
      <c r="UVU245" s="44"/>
      <c r="UVV245" s="44"/>
      <c r="UVW245" s="44"/>
      <c r="UVX245" s="44"/>
      <c r="UVY245" s="44"/>
      <c r="UVZ245" s="44"/>
      <c r="UWA245" s="44"/>
      <c r="UWB245" s="44"/>
      <c r="UWC245" s="44"/>
      <c r="UWD245" s="44"/>
      <c r="UWE245" s="44"/>
      <c r="UWF245" s="44"/>
      <c r="UWG245" s="44"/>
      <c r="UWH245" s="44"/>
      <c r="UWI245" s="44"/>
      <c r="UWJ245" s="44"/>
      <c r="UWK245" s="44"/>
      <c r="UWL245" s="44"/>
      <c r="UWM245" s="44"/>
      <c r="UWN245" s="44"/>
      <c r="UWO245" s="44"/>
      <c r="UWP245" s="44"/>
      <c r="UWQ245" s="44"/>
      <c r="UWR245" s="44"/>
      <c r="UWS245" s="44"/>
      <c r="UWT245" s="44"/>
      <c r="UWU245" s="44"/>
      <c r="UWV245" s="44"/>
      <c r="UWW245" s="44"/>
      <c r="UWX245" s="44"/>
      <c r="UWY245" s="44"/>
      <c r="UWZ245" s="44"/>
      <c r="UXA245" s="44"/>
      <c r="UXB245" s="44"/>
      <c r="UXC245" s="44"/>
      <c r="UXD245" s="44"/>
      <c r="UXE245" s="44"/>
      <c r="UXF245" s="44"/>
      <c r="UXG245" s="44"/>
      <c r="UXH245" s="44"/>
      <c r="UXI245" s="44"/>
      <c r="UXJ245" s="44"/>
      <c r="UXK245" s="44"/>
      <c r="UXL245" s="44"/>
      <c r="UXM245" s="44"/>
      <c r="UXN245" s="44"/>
      <c r="UXO245" s="44"/>
      <c r="UXP245" s="44"/>
      <c r="UXQ245" s="44"/>
      <c r="UXR245" s="44"/>
      <c r="UXS245" s="44"/>
      <c r="UXT245" s="44"/>
      <c r="UXU245" s="44"/>
      <c r="UXV245" s="44"/>
      <c r="UXW245" s="44"/>
      <c r="UXX245" s="44"/>
      <c r="UXY245" s="44"/>
      <c r="UXZ245" s="44"/>
      <c r="UYA245" s="44"/>
      <c r="UYB245" s="44"/>
      <c r="UYC245" s="44"/>
      <c r="UYD245" s="44"/>
      <c r="UYE245" s="44"/>
      <c r="UYF245" s="44"/>
      <c r="UYG245" s="44"/>
      <c r="UYH245" s="44"/>
      <c r="UYI245" s="44"/>
      <c r="UYJ245" s="44"/>
      <c r="UYK245" s="44"/>
      <c r="UYL245" s="44"/>
      <c r="UYM245" s="44"/>
      <c r="UYN245" s="44"/>
      <c r="UYO245" s="44"/>
      <c r="UYP245" s="44"/>
      <c r="UYQ245" s="44"/>
      <c r="UYR245" s="44"/>
      <c r="UYS245" s="44"/>
      <c r="UYT245" s="44"/>
      <c r="UYU245" s="44"/>
      <c r="UYV245" s="44"/>
      <c r="UYW245" s="44"/>
      <c r="UYX245" s="44"/>
      <c r="UYY245" s="44"/>
      <c r="UYZ245" s="44"/>
      <c r="UZA245" s="44"/>
      <c r="UZB245" s="44"/>
      <c r="UZC245" s="44"/>
      <c r="UZD245" s="44"/>
      <c r="UZE245" s="44"/>
      <c r="UZF245" s="44"/>
      <c r="UZG245" s="44"/>
      <c r="UZH245" s="44"/>
      <c r="UZI245" s="44"/>
      <c r="UZJ245" s="44"/>
      <c r="UZK245" s="44"/>
      <c r="UZL245" s="44"/>
      <c r="UZM245" s="44"/>
      <c r="UZN245" s="44"/>
      <c r="UZO245" s="44"/>
      <c r="UZP245" s="44"/>
      <c r="UZQ245" s="44"/>
      <c r="UZR245" s="44"/>
      <c r="UZS245" s="44"/>
      <c r="UZT245" s="44"/>
      <c r="UZU245" s="44"/>
      <c r="UZV245" s="44"/>
      <c r="UZW245" s="44"/>
      <c r="UZX245" s="44"/>
      <c r="UZY245" s="44"/>
      <c r="UZZ245" s="44"/>
      <c r="VAA245" s="44"/>
      <c r="VAB245" s="44"/>
      <c r="VAC245" s="44"/>
      <c r="VAD245" s="44"/>
      <c r="VAE245" s="44"/>
      <c r="VAF245" s="44"/>
      <c r="VAG245" s="44"/>
      <c r="VAH245" s="44"/>
      <c r="VAI245" s="44"/>
      <c r="VAJ245" s="44"/>
      <c r="VAK245" s="44"/>
      <c r="VAL245" s="44"/>
      <c r="VAM245" s="44"/>
      <c r="VAN245" s="44"/>
      <c r="VAO245" s="44"/>
      <c r="VAP245" s="44"/>
      <c r="VAQ245" s="44"/>
      <c r="VAR245" s="44"/>
      <c r="VAS245" s="44"/>
      <c r="VAT245" s="44"/>
      <c r="VAU245" s="44"/>
      <c r="VAV245" s="44"/>
      <c r="VAW245" s="44"/>
      <c r="VAX245" s="44"/>
      <c r="VAY245" s="44"/>
      <c r="VAZ245" s="44"/>
      <c r="VBA245" s="44"/>
      <c r="VBB245" s="44"/>
      <c r="VBC245" s="44"/>
      <c r="VBD245" s="44"/>
      <c r="VBE245" s="44"/>
      <c r="VBF245" s="44"/>
      <c r="VBG245" s="44"/>
      <c r="VBH245" s="44"/>
      <c r="VBI245" s="44"/>
      <c r="VBJ245" s="44"/>
      <c r="VBK245" s="44"/>
      <c r="VBL245" s="44"/>
      <c r="VBM245" s="44"/>
      <c r="VBN245" s="44"/>
      <c r="VBO245" s="44"/>
      <c r="VBP245" s="44"/>
      <c r="VBQ245" s="44"/>
      <c r="VBR245" s="44"/>
      <c r="VBS245" s="44"/>
      <c r="VBT245" s="44"/>
      <c r="VBU245" s="44"/>
      <c r="VBV245" s="44"/>
      <c r="VBW245" s="44"/>
      <c r="VBX245" s="44"/>
      <c r="VBY245" s="44"/>
      <c r="VBZ245" s="44"/>
      <c r="VCA245" s="44"/>
      <c r="VCB245" s="44"/>
      <c r="VCC245" s="44"/>
      <c r="VCD245" s="44"/>
      <c r="VCE245" s="44"/>
      <c r="VCF245" s="44"/>
      <c r="VCG245" s="44"/>
      <c r="VCH245" s="44"/>
      <c r="VCI245" s="44"/>
      <c r="VCJ245" s="44"/>
      <c r="VCK245" s="44"/>
      <c r="VCL245" s="44"/>
      <c r="VCM245" s="44"/>
      <c r="VCN245" s="44"/>
      <c r="VCO245" s="44"/>
      <c r="VCP245" s="44"/>
      <c r="VCQ245" s="44"/>
      <c r="VCR245" s="44"/>
      <c r="VCS245" s="44"/>
      <c r="VCT245" s="44"/>
      <c r="VCU245" s="44"/>
      <c r="VCV245" s="44"/>
      <c r="VCW245" s="44"/>
      <c r="VCX245" s="44"/>
      <c r="VCY245" s="44"/>
      <c r="VCZ245" s="44"/>
      <c r="VDA245" s="44"/>
      <c r="VDB245" s="44"/>
      <c r="VDC245" s="44"/>
      <c r="VDD245" s="44"/>
      <c r="VDE245" s="44"/>
      <c r="VDF245" s="44"/>
      <c r="VDG245" s="44"/>
      <c r="VDH245" s="44"/>
      <c r="VDI245" s="44"/>
      <c r="VDJ245" s="44"/>
      <c r="VDK245" s="44"/>
      <c r="VDL245" s="44"/>
      <c r="VDM245" s="44"/>
      <c r="VDN245" s="44"/>
      <c r="VDO245" s="44"/>
      <c r="VDP245" s="44"/>
      <c r="VDQ245" s="44"/>
      <c r="VDR245" s="44"/>
      <c r="VDS245" s="44"/>
      <c r="VDT245" s="44"/>
      <c r="VDU245" s="44"/>
      <c r="VDV245" s="44"/>
      <c r="VDW245" s="44"/>
      <c r="VDX245" s="44"/>
      <c r="VDY245" s="44"/>
      <c r="VDZ245" s="44"/>
      <c r="VEA245" s="44"/>
      <c r="VEB245" s="44"/>
      <c r="VEC245" s="44"/>
      <c r="VED245" s="44"/>
      <c r="VEE245" s="44"/>
      <c r="VEF245" s="44"/>
      <c r="VEG245" s="44"/>
      <c r="VEH245" s="44"/>
      <c r="VEI245" s="44"/>
      <c r="VEJ245" s="44"/>
      <c r="VEK245" s="44"/>
      <c r="VEL245" s="44"/>
      <c r="VEM245" s="44"/>
      <c r="VEN245" s="44"/>
      <c r="VEO245" s="44"/>
      <c r="VEP245" s="44"/>
      <c r="VEQ245" s="44"/>
      <c r="VER245" s="44"/>
      <c r="VES245" s="44"/>
      <c r="VET245" s="44"/>
      <c r="VEU245" s="44"/>
      <c r="VEV245" s="44"/>
      <c r="VEW245" s="44"/>
      <c r="VEX245" s="44"/>
      <c r="VEY245" s="44"/>
      <c r="VEZ245" s="44"/>
      <c r="VFA245" s="44"/>
      <c r="VFB245" s="44"/>
      <c r="VFC245" s="44"/>
      <c r="VFD245" s="44"/>
      <c r="VFE245" s="44"/>
      <c r="VFF245" s="44"/>
      <c r="VFG245" s="44"/>
      <c r="VFH245" s="44"/>
      <c r="VFI245" s="44"/>
      <c r="VFJ245" s="44"/>
      <c r="VFK245" s="44"/>
      <c r="VFL245" s="44"/>
      <c r="VFM245" s="44"/>
      <c r="VFN245" s="44"/>
      <c r="VFO245" s="44"/>
      <c r="VFP245" s="44"/>
      <c r="VFQ245" s="44"/>
      <c r="VFR245" s="44"/>
      <c r="VFS245" s="44"/>
      <c r="VFT245" s="44"/>
      <c r="VFU245" s="44"/>
      <c r="VFV245" s="44"/>
      <c r="VFW245" s="44"/>
      <c r="VFX245" s="44"/>
      <c r="VFY245" s="44"/>
      <c r="VFZ245" s="44"/>
      <c r="VGA245" s="44"/>
      <c r="VGB245" s="44"/>
      <c r="VGC245" s="44"/>
      <c r="VGD245" s="44"/>
      <c r="VGE245" s="44"/>
      <c r="VGF245" s="44"/>
      <c r="VGG245" s="44"/>
      <c r="VGH245" s="44"/>
      <c r="VGI245" s="44"/>
      <c r="VGJ245" s="44"/>
      <c r="VGK245" s="44"/>
      <c r="VGL245" s="44"/>
      <c r="VGM245" s="44"/>
      <c r="VGN245" s="44"/>
      <c r="VGO245" s="44"/>
      <c r="VGP245" s="44"/>
      <c r="VGQ245" s="44"/>
      <c r="VGR245" s="44"/>
      <c r="VGS245" s="44"/>
      <c r="VGT245" s="44"/>
      <c r="VGU245" s="44"/>
      <c r="VGV245" s="44"/>
      <c r="VGW245" s="44"/>
      <c r="VGX245" s="44"/>
      <c r="VGY245" s="44"/>
      <c r="VGZ245" s="44"/>
      <c r="VHA245" s="44"/>
      <c r="VHB245" s="44"/>
      <c r="VHC245" s="44"/>
      <c r="VHD245" s="44"/>
      <c r="VHE245" s="44"/>
      <c r="VHF245" s="44"/>
      <c r="VHG245" s="44"/>
      <c r="VHH245" s="44"/>
      <c r="VHI245" s="44"/>
      <c r="VHJ245" s="44"/>
      <c r="VHK245" s="44"/>
      <c r="VHL245" s="44"/>
      <c r="VHM245" s="44"/>
      <c r="VHN245" s="44"/>
      <c r="VHO245" s="44"/>
      <c r="VHP245" s="44"/>
      <c r="VHQ245" s="44"/>
      <c r="VHR245" s="44"/>
      <c r="VHS245" s="44"/>
      <c r="VHT245" s="44"/>
      <c r="VHU245" s="44"/>
      <c r="VHV245" s="44"/>
      <c r="VHW245" s="44"/>
      <c r="VHX245" s="44"/>
      <c r="VHY245" s="44"/>
      <c r="VHZ245" s="44"/>
      <c r="VIA245" s="44"/>
      <c r="VIB245" s="44"/>
      <c r="VIC245" s="44"/>
      <c r="VID245" s="44"/>
      <c r="VIE245" s="44"/>
      <c r="VIF245" s="44"/>
      <c r="VIG245" s="44"/>
      <c r="VIH245" s="44"/>
      <c r="VII245" s="44"/>
      <c r="VIJ245" s="44"/>
      <c r="VIK245" s="44"/>
      <c r="VIL245" s="44"/>
      <c r="VIM245" s="44"/>
      <c r="VIN245" s="44"/>
      <c r="VIO245" s="44"/>
      <c r="VIP245" s="44"/>
      <c r="VIQ245" s="44"/>
      <c r="VIR245" s="44"/>
      <c r="VIS245" s="44"/>
      <c r="VIT245" s="44"/>
      <c r="VIU245" s="44"/>
      <c r="VIV245" s="44"/>
      <c r="VIW245" s="44"/>
      <c r="VIX245" s="44"/>
      <c r="VIY245" s="44"/>
      <c r="VIZ245" s="44"/>
      <c r="VJA245" s="44"/>
      <c r="VJB245" s="44"/>
      <c r="VJC245" s="44"/>
      <c r="VJD245" s="44"/>
      <c r="VJE245" s="44"/>
      <c r="VJF245" s="44"/>
      <c r="VJG245" s="44"/>
      <c r="VJH245" s="44"/>
      <c r="VJI245" s="44"/>
      <c r="VJJ245" s="44"/>
      <c r="VJK245" s="44"/>
      <c r="VJL245" s="44"/>
      <c r="VJM245" s="44"/>
      <c r="VJN245" s="44"/>
      <c r="VJO245" s="44"/>
      <c r="VJP245" s="44"/>
      <c r="VJQ245" s="44"/>
      <c r="VJR245" s="44"/>
      <c r="VJS245" s="44"/>
      <c r="VJT245" s="44"/>
      <c r="VJU245" s="44"/>
      <c r="VJV245" s="44"/>
      <c r="VJW245" s="44"/>
      <c r="VJX245" s="44"/>
      <c r="VJY245" s="44"/>
      <c r="VJZ245" s="44"/>
      <c r="VKA245" s="44"/>
      <c r="VKB245" s="44"/>
      <c r="VKC245" s="44"/>
      <c r="VKD245" s="44"/>
      <c r="VKE245" s="44"/>
      <c r="VKF245" s="44"/>
      <c r="VKG245" s="44"/>
      <c r="VKH245" s="44"/>
      <c r="VKI245" s="44"/>
      <c r="VKJ245" s="44"/>
      <c r="VKK245" s="44"/>
      <c r="VKL245" s="44"/>
      <c r="VKM245" s="44"/>
      <c r="VKN245" s="44"/>
      <c r="VKO245" s="44"/>
      <c r="VKP245" s="44"/>
      <c r="VKQ245" s="44"/>
      <c r="VKR245" s="44"/>
      <c r="VKS245" s="44"/>
      <c r="VKT245" s="44"/>
      <c r="VKU245" s="44"/>
      <c r="VKV245" s="44"/>
      <c r="VKW245" s="44"/>
      <c r="VKX245" s="44"/>
      <c r="VKY245" s="44"/>
      <c r="VKZ245" s="44"/>
      <c r="VLA245" s="44"/>
      <c r="VLB245" s="44"/>
      <c r="VLC245" s="44"/>
      <c r="VLD245" s="44"/>
      <c r="VLE245" s="44"/>
      <c r="VLF245" s="44"/>
      <c r="VLG245" s="44"/>
      <c r="VLH245" s="44"/>
      <c r="VLI245" s="44"/>
      <c r="VLJ245" s="44"/>
      <c r="VLK245" s="44"/>
      <c r="VLL245" s="44"/>
      <c r="VLM245" s="44"/>
      <c r="VLN245" s="44"/>
      <c r="VLO245" s="44"/>
      <c r="VLP245" s="44"/>
      <c r="VLQ245" s="44"/>
      <c r="VLR245" s="44"/>
      <c r="VLS245" s="44"/>
      <c r="VLT245" s="44"/>
      <c r="VLU245" s="44"/>
      <c r="VLV245" s="44"/>
      <c r="VLW245" s="44"/>
      <c r="VLX245" s="44"/>
      <c r="VLY245" s="44"/>
      <c r="VLZ245" s="44"/>
      <c r="VMA245" s="44"/>
      <c r="VMB245" s="44"/>
      <c r="VMC245" s="44"/>
      <c r="VMD245" s="44"/>
      <c r="VME245" s="44"/>
      <c r="VMF245" s="44"/>
      <c r="VMG245" s="44"/>
      <c r="VMH245" s="44"/>
      <c r="VMI245" s="44"/>
      <c r="VMJ245" s="44"/>
      <c r="VMK245" s="44"/>
      <c r="VML245" s="44"/>
      <c r="VMM245" s="44"/>
      <c r="VMN245" s="44"/>
      <c r="VMO245" s="44"/>
      <c r="VMP245" s="44"/>
      <c r="VMQ245" s="44"/>
      <c r="VMR245" s="44"/>
      <c r="VMS245" s="44"/>
      <c r="VMT245" s="44"/>
      <c r="VMU245" s="44"/>
      <c r="VMV245" s="44"/>
      <c r="VMW245" s="44"/>
      <c r="VMX245" s="44"/>
      <c r="VMY245" s="44"/>
      <c r="VMZ245" s="44"/>
      <c r="VNA245" s="44"/>
      <c r="VNB245" s="44"/>
      <c r="VNC245" s="44"/>
      <c r="VND245" s="44"/>
      <c r="VNE245" s="44"/>
      <c r="VNF245" s="44"/>
      <c r="VNG245" s="44"/>
      <c r="VNH245" s="44"/>
      <c r="VNI245" s="44"/>
      <c r="VNJ245" s="44"/>
      <c r="VNK245" s="44"/>
      <c r="VNL245" s="44"/>
      <c r="VNM245" s="44"/>
      <c r="VNN245" s="44"/>
      <c r="VNO245" s="44"/>
      <c r="VNP245" s="44"/>
      <c r="VNQ245" s="44"/>
      <c r="VNR245" s="44"/>
      <c r="VNS245" s="44"/>
      <c r="VNT245" s="44"/>
      <c r="VNU245" s="44"/>
      <c r="VNV245" s="44"/>
      <c r="VNW245" s="44"/>
      <c r="VNX245" s="44"/>
      <c r="VNY245" s="44"/>
      <c r="VNZ245" s="44"/>
      <c r="VOA245" s="44"/>
      <c r="VOB245" s="44"/>
      <c r="VOC245" s="44"/>
      <c r="VOD245" s="44"/>
      <c r="VOE245" s="44"/>
      <c r="VOF245" s="44"/>
      <c r="VOG245" s="44"/>
      <c r="VOH245" s="44"/>
      <c r="VOI245" s="44"/>
      <c r="VOJ245" s="44"/>
      <c r="VOK245" s="44"/>
      <c r="VOL245" s="44"/>
      <c r="VOM245" s="44"/>
      <c r="VON245" s="44"/>
      <c r="VOO245" s="44"/>
      <c r="VOP245" s="44"/>
      <c r="VOQ245" s="44"/>
      <c r="VOR245" s="44"/>
      <c r="VOS245" s="44"/>
      <c r="VOT245" s="44"/>
      <c r="VOU245" s="44"/>
      <c r="VOV245" s="44"/>
      <c r="VOW245" s="44"/>
      <c r="VOX245" s="44"/>
      <c r="VOY245" s="44"/>
      <c r="VOZ245" s="44"/>
      <c r="VPA245" s="44"/>
      <c r="VPB245" s="44"/>
      <c r="VPC245" s="44"/>
      <c r="VPD245" s="44"/>
      <c r="VPE245" s="44"/>
      <c r="VPF245" s="44"/>
      <c r="VPG245" s="44"/>
      <c r="VPH245" s="44"/>
      <c r="VPI245" s="44"/>
      <c r="VPJ245" s="44"/>
      <c r="VPK245" s="44"/>
      <c r="VPL245" s="44"/>
      <c r="VPM245" s="44"/>
      <c r="VPN245" s="44"/>
      <c r="VPO245" s="44"/>
      <c r="VPP245" s="44"/>
      <c r="VPQ245" s="44"/>
      <c r="VPR245" s="44"/>
      <c r="VPS245" s="44"/>
      <c r="VPT245" s="44"/>
      <c r="VPU245" s="44"/>
      <c r="VPV245" s="44"/>
      <c r="VPW245" s="44"/>
      <c r="VPX245" s="44"/>
      <c r="VPY245" s="44"/>
      <c r="VPZ245" s="44"/>
      <c r="VQA245" s="44"/>
      <c r="VQB245" s="44"/>
      <c r="VQC245" s="44"/>
      <c r="VQD245" s="44"/>
      <c r="VQE245" s="44"/>
      <c r="VQF245" s="44"/>
      <c r="VQG245" s="44"/>
      <c r="VQH245" s="44"/>
      <c r="VQI245" s="44"/>
      <c r="VQJ245" s="44"/>
      <c r="VQK245" s="44"/>
      <c r="VQL245" s="44"/>
      <c r="VQM245" s="44"/>
      <c r="VQN245" s="44"/>
      <c r="VQO245" s="44"/>
      <c r="VQP245" s="44"/>
      <c r="VQQ245" s="44"/>
      <c r="VQR245" s="44"/>
      <c r="VQS245" s="44"/>
      <c r="VQT245" s="44"/>
      <c r="VQU245" s="44"/>
      <c r="VQV245" s="44"/>
      <c r="VQW245" s="44"/>
      <c r="VQX245" s="44"/>
      <c r="VQY245" s="44"/>
      <c r="VQZ245" s="44"/>
      <c r="VRA245" s="44"/>
      <c r="VRB245" s="44"/>
      <c r="VRC245" s="44"/>
      <c r="VRD245" s="44"/>
      <c r="VRE245" s="44"/>
      <c r="VRF245" s="44"/>
      <c r="VRG245" s="44"/>
      <c r="VRH245" s="44"/>
      <c r="VRI245" s="44"/>
      <c r="VRJ245" s="44"/>
      <c r="VRK245" s="44"/>
      <c r="VRL245" s="44"/>
      <c r="VRM245" s="44"/>
      <c r="VRN245" s="44"/>
      <c r="VRO245" s="44"/>
      <c r="VRP245" s="44"/>
      <c r="VRQ245" s="44"/>
      <c r="VRR245" s="44"/>
      <c r="VRS245" s="44"/>
      <c r="VRT245" s="44"/>
      <c r="VRU245" s="44"/>
      <c r="VRV245" s="44"/>
      <c r="VRW245" s="44"/>
      <c r="VRX245" s="44"/>
      <c r="VRY245" s="44"/>
      <c r="VRZ245" s="44"/>
      <c r="VSA245" s="44"/>
      <c r="VSB245" s="44"/>
      <c r="VSC245" s="44"/>
      <c r="VSD245" s="44"/>
      <c r="VSE245" s="44"/>
      <c r="VSF245" s="44"/>
      <c r="VSG245" s="44"/>
      <c r="VSH245" s="44"/>
      <c r="VSI245" s="44"/>
      <c r="VSJ245" s="44"/>
      <c r="VSK245" s="44"/>
      <c r="VSL245" s="44"/>
      <c r="VSM245" s="44"/>
      <c r="VSN245" s="44"/>
      <c r="VSO245" s="44"/>
      <c r="VSP245" s="44"/>
      <c r="VSQ245" s="44"/>
      <c r="VSR245" s="44"/>
      <c r="VSS245" s="44"/>
      <c r="VST245" s="44"/>
      <c r="VSU245" s="44"/>
      <c r="VSV245" s="44"/>
      <c r="VSW245" s="44"/>
      <c r="VSX245" s="44"/>
      <c r="VSY245" s="44"/>
      <c r="VSZ245" s="44"/>
      <c r="VTA245" s="44"/>
      <c r="VTB245" s="44"/>
      <c r="VTC245" s="44"/>
      <c r="VTD245" s="44"/>
      <c r="VTE245" s="44"/>
      <c r="VTF245" s="44"/>
      <c r="VTG245" s="44"/>
      <c r="VTH245" s="44"/>
      <c r="VTI245" s="44"/>
      <c r="VTJ245" s="44"/>
      <c r="VTK245" s="44"/>
      <c r="VTL245" s="44"/>
      <c r="VTM245" s="44"/>
      <c r="VTN245" s="44"/>
      <c r="VTO245" s="44"/>
      <c r="VTP245" s="44"/>
      <c r="VTQ245" s="44"/>
      <c r="VTR245" s="44"/>
      <c r="VTS245" s="44"/>
      <c r="VTT245" s="44"/>
      <c r="VTU245" s="44"/>
      <c r="VTV245" s="44"/>
      <c r="VTW245" s="44"/>
      <c r="VTX245" s="44"/>
      <c r="VTY245" s="44"/>
      <c r="VTZ245" s="44"/>
      <c r="VUA245" s="44"/>
      <c r="VUB245" s="44"/>
      <c r="VUC245" s="44"/>
      <c r="VUD245" s="44"/>
      <c r="VUE245" s="44"/>
      <c r="VUF245" s="44"/>
      <c r="VUG245" s="44"/>
      <c r="VUH245" s="44"/>
      <c r="VUI245" s="44"/>
      <c r="VUJ245" s="44"/>
      <c r="VUK245" s="44"/>
      <c r="VUL245" s="44"/>
      <c r="VUM245" s="44"/>
      <c r="VUN245" s="44"/>
      <c r="VUO245" s="44"/>
      <c r="VUP245" s="44"/>
      <c r="VUQ245" s="44"/>
      <c r="VUR245" s="44"/>
      <c r="VUS245" s="44"/>
      <c r="VUT245" s="44"/>
      <c r="VUU245" s="44"/>
      <c r="VUV245" s="44"/>
      <c r="VUW245" s="44"/>
      <c r="VUX245" s="44"/>
      <c r="VUY245" s="44"/>
      <c r="VUZ245" s="44"/>
      <c r="VVA245" s="44"/>
      <c r="VVB245" s="44"/>
      <c r="VVC245" s="44"/>
      <c r="VVD245" s="44"/>
      <c r="VVE245" s="44"/>
      <c r="VVF245" s="44"/>
      <c r="VVG245" s="44"/>
      <c r="VVH245" s="44"/>
      <c r="VVI245" s="44"/>
      <c r="VVJ245" s="44"/>
      <c r="VVK245" s="44"/>
      <c r="VVL245" s="44"/>
      <c r="VVM245" s="44"/>
      <c r="VVN245" s="44"/>
      <c r="VVO245" s="44"/>
      <c r="VVP245" s="44"/>
      <c r="VVQ245" s="44"/>
      <c r="VVR245" s="44"/>
      <c r="VVS245" s="44"/>
      <c r="VVT245" s="44"/>
      <c r="VVU245" s="44"/>
      <c r="VVV245" s="44"/>
      <c r="VVW245" s="44"/>
      <c r="VVX245" s="44"/>
      <c r="VVY245" s="44"/>
      <c r="VVZ245" s="44"/>
      <c r="VWA245" s="44"/>
      <c r="VWB245" s="44"/>
      <c r="VWC245" s="44"/>
      <c r="VWD245" s="44"/>
      <c r="VWE245" s="44"/>
      <c r="VWF245" s="44"/>
      <c r="VWG245" s="44"/>
      <c r="VWH245" s="44"/>
      <c r="VWI245" s="44"/>
      <c r="VWJ245" s="44"/>
      <c r="VWK245" s="44"/>
      <c r="VWL245" s="44"/>
      <c r="VWM245" s="44"/>
      <c r="VWN245" s="44"/>
      <c r="VWO245" s="44"/>
      <c r="VWP245" s="44"/>
      <c r="VWQ245" s="44"/>
      <c r="VWR245" s="44"/>
      <c r="VWS245" s="44"/>
      <c r="VWT245" s="44"/>
      <c r="VWU245" s="44"/>
      <c r="VWV245" s="44"/>
      <c r="VWW245" s="44"/>
      <c r="VWX245" s="44"/>
      <c r="VWY245" s="44"/>
      <c r="VWZ245" s="44"/>
      <c r="VXA245" s="44"/>
      <c r="VXB245" s="44"/>
      <c r="VXC245" s="44"/>
      <c r="VXD245" s="44"/>
      <c r="VXE245" s="44"/>
      <c r="VXF245" s="44"/>
      <c r="VXG245" s="44"/>
      <c r="VXH245" s="44"/>
      <c r="VXI245" s="44"/>
      <c r="VXJ245" s="44"/>
      <c r="VXK245" s="44"/>
      <c r="VXL245" s="44"/>
      <c r="VXM245" s="44"/>
      <c r="VXN245" s="44"/>
      <c r="VXO245" s="44"/>
      <c r="VXP245" s="44"/>
      <c r="VXQ245" s="44"/>
      <c r="VXR245" s="44"/>
      <c r="VXS245" s="44"/>
      <c r="VXT245" s="44"/>
      <c r="VXU245" s="44"/>
      <c r="VXV245" s="44"/>
      <c r="VXW245" s="44"/>
      <c r="VXX245" s="44"/>
      <c r="VXY245" s="44"/>
      <c r="VXZ245" s="44"/>
      <c r="VYA245" s="44"/>
      <c r="VYB245" s="44"/>
      <c r="VYC245" s="44"/>
      <c r="VYD245" s="44"/>
      <c r="VYE245" s="44"/>
      <c r="VYF245" s="44"/>
      <c r="VYG245" s="44"/>
      <c r="VYH245" s="44"/>
      <c r="VYI245" s="44"/>
      <c r="VYJ245" s="44"/>
      <c r="VYK245" s="44"/>
      <c r="VYL245" s="44"/>
      <c r="VYM245" s="44"/>
      <c r="VYN245" s="44"/>
      <c r="VYO245" s="44"/>
      <c r="VYP245" s="44"/>
      <c r="VYQ245" s="44"/>
      <c r="VYR245" s="44"/>
      <c r="VYS245" s="44"/>
      <c r="VYT245" s="44"/>
      <c r="VYU245" s="44"/>
      <c r="VYV245" s="44"/>
      <c r="VYW245" s="44"/>
      <c r="VYX245" s="44"/>
      <c r="VYY245" s="44"/>
      <c r="VYZ245" s="44"/>
      <c r="VZA245" s="44"/>
      <c r="VZB245" s="44"/>
      <c r="VZC245" s="44"/>
      <c r="VZD245" s="44"/>
      <c r="VZE245" s="44"/>
      <c r="VZF245" s="44"/>
      <c r="VZG245" s="44"/>
      <c r="VZH245" s="44"/>
      <c r="VZI245" s="44"/>
      <c r="VZJ245" s="44"/>
      <c r="VZK245" s="44"/>
      <c r="VZL245" s="44"/>
      <c r="VZM245" s="44"/>
      <c r="VZN245" s="44"/>
      <c r="VZO245" s="44"/>
      <c r="VZP245" s="44"/>
      <c r="VZQ245" s="44"/>
      <c r="VZR245" s="44"/>
      <c r="VZS245" s="44"/>
      <c r="VZT245" s="44"/>
      <c r="VZU245" s="44"/>
      <c r="VZV245" s="44"/>
      <c r="VZW245" s="44"/>
      <c r="VZX245" s="44"/>
      <c r="VZY245" s="44"/>
      <c r="VZZ245" s="44"/>
      <c r="WAA245" s="44"/>
      <c r="WAB245" s="44"/>
      <c r="WAC245" s="44"/>
      <c r="WAD245" s="44"/>
      <c r="WAE245" s="44"/>
      <c r="WAF245" s="44"/>
      <c r="WAG245" s="44"/>
      <c r="WAH245" s="44"/>
      <c r="WAI245" s="44"/>
      <c r="WAJ245" s="44"/>
      <c r="WAK245" s="44"/>
      <c r="WAL245" s="44"/>
      <c r="WAM245" s="44"/>
      <c r="WAN245" s="44"/>
      <c r="WAO245" s="44"/>
      <c r="WAP245" s="44"/>
      <c r="WAQ245" s="44"/>
      <c r="WAR245" s="44"/>
      <c r="WAS245" s="44"/>
      <c r="WAT245" s="44"/>
      <c r="WAU245" s="44"/>
      <c r="WAV245" s="44"/>
      <c r="WAW245" s="44"/>
      <c r="WAX245" s="44"/>
      <c r="WAY245" s="44"/>
      <c r="WAZ245" s="44"/>
      <c r="WBA245" s="44"/>
      <c r="WBB245" s="44"/>
      <c r="WBC245" s="44"/>
      <c r="WBD245" s="44"/>
      <c r="WBE245" s="44"/>
      <c r="WBF245" s="44"/>
      <c r="WBG245" s="44"/>
      <c r="WBH245" s="44"/>
      <c r="WBI245" s="44"/>
      <c r="WBJ245" s="44"/>
      <c r="WBK245" s="44"/>
      <c r="WBL245" s="44"/>
      <c r="WBM245" s="44"/>
      <c r="WBN245" s="44"/>
      <c r="WBO245" s="44"/>
      <c r="WBP245" s="44"/>
      <c r="WBQ245" s="44"/>
      <c r="WBR245" s="44"/>
      <c r="WBS245" s="44"/>
      <c r="WBT245" s="44"/>
      <c r="WBU245" s="44"/>
      <c r="WBV245" s="44"/>
      <c r="WBW245" s="44"/>
      <c r="WBX245" s="44"/>
      <c r="WBY245" s="44"/>
      <c r="WBZ245" s="44"/>
      <c r="WCA245" s="44"/>
      <c r="WCB245" s="44"/>
      <c r="WCC245" s="44"/>
      <c r="WCD245" s="44"/>
      <c r="WCE245" s="44"/>
      <c r="WCF245" s="44"/>
      <c r="WCG245" s="44"/>
      <c r="WCH245" s="44"/>
      <c r="WCI245" s="44"/>
      <c r="WCJ245" s="44"/>
      <c r="WCK245" s="44"/>
      <c r="WCL245" s="44"/>
      <c r="WCM245" s="44"/>
      <c r="WCN245" s="44"/>
      <c r="WCO245" s="44"/>
      <c r="WCP245" s="44"/>
      <c r="WCQ245" s="44"/>
      <c r="WCR245" s="44"/>
      <c r="WCS245" s="44"/>
      <c r="WCT245" s="44"/>
      <c r="WCU245" s="44"/>
      <c r="WCV245" s="44"/>
      <c r="WCW245" s="44"/>
      <c r="WCX245" s="44"/>
      <c r="WCY245" s="44"/>
      <c r="WCZ245" s="44"/>
      <c r="WDA245" s="44"/>
      <c r="WDB245" s="44"/>
      <c r="WDC245" s="44"/>
      <c r="WDD245" s="44"/>
      <c r="WDE245" s="44"/>
      <c r="WDF245" s="44"/>
      <c r="WDG245" s="44"/>
      <c r="WDH245" s="44"/>
      <c r="WDI245" s="44"/>
      <c r="WDJ245" s="44"/>
      <c r="WDK245" s="44"/>
      <c r="WDL245" s="44"/>
      <c r="WDM245" s="44"/>
      <c r="WDN245" s="44"/>
      <c r="WDO245" s="44"/>
      <c r="WDP245" s="44"/>
      <c r="WDQ245" s="44"/>
      <c r="WDR245" s="44"/>
      <c r="WDS245" s="44"/>
      <c r="WDT245" s="44"/>
      <c r="WDU245" s="44"/>
      <c r="WDV245" s="44"/>
      <c r="WDW245" s="44"/>
      <c r="WDX245" s="44"/>
      <c r="WDY245" s="44"/>
      <c r="WDZ245" s="44"/>
      <c r="WEA245" s="44"/>
      <c r="WEB245" s="44"/>
      <c r="WEC245" s="44"/>
      <c r="WED245" s="44"/>
      <c r="WEE245" s="44"/>
      <c r="WEF245" s="44"/>
      <c r="WEG245" s="44"/>
      <c r="WEH245" s="44"/>
      <c r="WEI245" s="44"/>
      <c r="WEJ245" s="44"/>
      <c r="WEK245" s="44"/>
      <c r="WEL245" s="44"/>
      <c r="WEM245" s="44"/>
      <c r="WEN245" s="44"/>
      <c r="WEO245" s="44"/>
      <c r="WEP245" s="44"/>
      <c r="WEQ245" s="44"/>
      <c r="WER245" s="44"/>
      <c r="WES245" s="44"/>
      <c r="WET245" s="44"/>
      <c r="WEU245" s="44"/>
      <c r="WEV245" s="44"/>
      <c r="WEW245" s="44"/>
      <c r="WEX245" s="44"/>
      <c r="WEY245" s="44"/>
      <c r="WEZ245" s="44"/>
      <c r="WFA245" s="44"/>
      <c r="WFB245" s="44"/>
      <c r="WFC245" s="44"/>
      <c r="WFD245" s="44"/>
      <c r="WFE245" s="44"/>
      <c r="WFF245" s="44"/>
      <c r="WFG245" s="44"/>
      <c r="WFH245" s="44"/>
      <c r="WFI245" s="44"/>
      <c r="WFJ245" s="44"/>
      <c r="WFK245" s="44"/>
      <c r="WFL245" s="44"/>
      <c r="WFM245" s="44"/>
      <c r="WFN245" s="44"/>
      <c r="WFO245" s="44"/>
      <c r="WFP245" s="44"/>
      <c r="WFQ245" s="44"/>
      <c r="WFR245" s="44"/>
      <c r="WFS245" s="44"/>
      <c r="WFT245" s="44"/>
      <c r="WFU245" s="44"/>
      <c r="WFV245" s="44"/>
      <c r="WFW245" s="44"/>
      <c r="WFX245" s="44"/>
      <c r="WFY245" s="44"/>
      <c r="WFZ245" s="44"/>
      <c r="WGA245" s="44"/>
      <c r="WGB245" s="44"/>
      <c r="WGC245" s="44"/>
      <c r="WGD245" s="44"/>
      <c r="WGE245" s="44"/>
      <c r="WGF245" s="44"/>
      <c r="WGG245" s="44"/>
      <c r="WGH245" s="44"/>
      <c r="WGI245" s="44"/>
      <c r="WGJ245" s="44"/>
      <c r="WGK245" s="44"/>
      <c r="WGL245" s="44"/>
      <c r="WGM245" s="44"/>
      <c r="WGN245" s="44"/>
      <c r="WGO245" s="44"/>
      <c r="WGP245" s="44"/>
      <c r="WGQ245" s="44"/>
      <c r="WGR245" s="44"/>
      <c r="WGS245" s="44"/>
      <c r="WGT245" s="44"/>
      <c r="WGU245" s="44"/>
      <c r="WGV245" s="44"/>
      <c r="WGW245" s="44"/>
      <c r="WGX245" s="44"/>
      <c r="WGY245" s="44"/>
      <c r="WGZ245" s="44"/>
      <c r="WHA245" s="44"/>
      <c r="WHB245" s="44"/>
      <c r="WHC245" s="44"/>
      <c r="WHD245" s="44"/>
      <c r="WHE245" s="44"/>
      <c r="WHF245" s="44"/>
      <c r="WHG245" s="44"/>
      <c r="WHH245" s="44"/>
      <c r="WHI245" s="44"/>
      <c r="WHJ245" s="44"/>
      <c r="WHK245" s="44"/>
      <c r="WHL245" s="44"/>
      <c r="WHM245" s="44"/>
      <c r="WHN245" s="44"/>
      <c r="WHO245" s="44"/>
      <c r="WHP245" s="44"/>
      <c r="WHQ245" s="44"/>
      <c r="WHR245" s="44"/>
      <c r="WHS245" s="44"/>
      <c r="WHT245" s="44"/>
      <c r="WHU245" s="44"/>
      <c r="WHV245" s="44"/>
      <c r="WHW245" s="44"/>
      <c r="WHX245" s="44"/>
      <c r="WHY245" s="44"/>
      <c r="WHZ245" s="44"/>
      <c r="WIA245" s="44"/>
      <c r="WIB245" s="44"/>
      <c r="WIC245" s="44"/>
      <c r="WID245" s="44"/>
      <c r="WIE245" s="44"/>
      <c r="WIF245" s="44"/>
      <c r="WIG245" s="44"/>
      <c r="WIH245" s="44"/>
      <c r="WII245" s="44"/>
      <c r="WIJ245" s="44"/>
      <c r="WIK245" s="44"/>
      <c r="WIL245" s="44"/>
      <c r="WIM245" s="44"/>
      <c r="WIN245" s="44"/>
      <c r="WIO245" s="44"/>
      <c r="WIP245" s="44"/>
      <c r="WIQ245" s="44"/>
      <c r="WIR245" s="44"/>
      <c r="WIS245" s="44"/>
      <c r="WIT245" s="44"/>
      <c r="WIU245" s="44"/>
      <c r="WIV245" s="44"/>
      <c r="WIW245" s="44"/>
      <c r="WIX245" s="44"/>
      <c r="WIY245" s="44"/>
      <c r="WIZ245" s="44"/>
      <c r="WJA245" s="44"/>
      <c r="WJB245" s="44"/>
      <c r="WJC245" s="44"/>
      <c r="WJD245" s="44"/>
      <c r="WJE245" s="44"/>
      <c r="WJF245" s="44"/>
      <c r="WJG245" s="44"/>
      <c r="WJH245" s="44"/>
      <c r="WJI245" s="44"/>
      <c r="WJJ245" s="44"/>
      <c r="WJK245" s="44"/>
      <c r="WJL245" s="44"/>
      <c r="WJM245" s="44"/>
      <c r="WJN245" s="44"/>
      <c r="WJO245" s="44"/>
      <c r="WJP245" s="44"/>
      <c r="WJQ245" s="44"/>
      <c r="WJR245" s="44"/>
      <c r="WJS245" s="44"/>
      <c r="WJT245" s="44"/>
      <c r="WJU245" s="44"/>
      <c r="WJV245" s="44"/>
      <c r="WJW245" s="44"/>
      <c r="WJX245" s="44"/>
      <c r="WJY245" s="44"/>
      <c r="WJZ245" s="44"/>
      <c r="WKA245" s="44"/>
      <c r="WKB245" s="44"/>
      <c r="WKC245" s="44"/>
      <c r="WKD245" s="44"/>
      <c r="WKE245" s="44"/>
      <c r="WKF245" s="44"/>
      <c r="WKG245" s="44"/>
      <c r="WKH245" s="44"/>
      <c r="WKI245" s="44"/>
      <c r="WKJ245" s="44"/>
      <c r="WKK245" s="44"/>
      <c r="WKL245" s="44"/>
      <c r="WKM245" s="44"/>
      <c r="WKN245" s="44"/>
      <c r="WKO245" s="44"/>
      <c r="WKP245" s="44"/>
      <c r="WKQ245" s="44"/>
      <c r="WKR245" s="44"/>
      <c r="WKS245" s="44"/>
      <c r="WKT245" s="44"/>
      <c r="WKU245" s="44"/>
      <c r="WKV245" s="44"/>
      <c r="WKW245" s="44"/>
      <c r="WKX245" s="44"/>
      <c r="WKY245" s="44"/>
      <c r="WKZ245" s="44"/>
      <c r="WLA245" s="44"/>
      <c r="WLB245" s="44"/>
      <c r="WLC245" s="44"/>
      <c r="WLD245" s="44"/>
      <c r="WLE245" s="44"/>
      <c r="WLF245" s="44"/>
      <c r="WLG245" s="44"/>
      <c r="WLH245" s="44"/>
      <c r="WLI245" s="44"/>
      <c r="WLJ245" s="44"/>
      <c r="WLK245" s="44"/>
      <c r="WLL245" s="44"/>
      <c r="WLM245" s="44"/>
      <c r="WLN245" s="44"/>
      <c r="WLO245" s="44"/>
      <c r="WLP245" s="44"/>
      <c r="WLQ245" s="44"/>
      <c r="WLR245" s="44"/>
      <c r="WLS245" s="44"/>
      <c r="WLT245" s="44"/>
      <c r="WLU245" s="44"/>
      <c r="WLV245" s="44"/>
      <c r="WLW245" s="44"/>
      <c r="WLX245" s="44"/>
      <c r="WLY245" s="44"/>
      <c r="WLZ245" s="44"/>
      <c r="WMA245" s="44"/>
      <c r="WMB245" s="44"/>
      <c r="WMC245" s="44"/>
      <c r="WMD245" s="44"/>
      <c r="WME245" s="44"/>
      <c r="WMF245" s="44"/>
      <c r="WMG245" s="44"/>
      <c r="WMH245" s="44"/>
      <c r="WMI245" s="44"/>
      <c r="WMJ245" s="44"/>
      <c r="WMK245" s="44"/>
      <c r="WML245" s="44"/>
      <c r="WMM245" s="44"/>
      <c r="WMN245" s="44"/>
      <c r="WMO245" s="44"/>
      <c r="WMP245" s="44"/>
      <c r="WMQ245" s="44"/>
      <c r="WMR245" s="44"/>
      <c r="WMS245" s="44"/>
      <c r="WMT245" s="44"/>
      <c r="WMU245" s="44"/>
      <c r="WMV245" s="44"/>
      <c r="WMW245" s="44"/>
      <c r="WMX245" s="44"/>
      <c r="WMY245" s="44"/>
      <c r="WMZ245" s="44"/>
      <c r="WNA245" s="44"/>
      <c r="WNB245" s="44"/>
      <c r="WNC245" s="44"/>
      <c r="WND245" s="44"/>
      <c r="WNE245" s="44"/>
      <c r="WNF245" s="44"/>
      <c r="WNG245" s="44"/>
      <c r="WNH245" s="44"/>
      <c r="WNI245" s="44"/>
      <c r="WNJ245" s="44"/>
      <c r="WNK245" s="44"/>
      <c r="WNL245" s="44"/>
      <c r="WNM245" s="44"/>
      <c r="WNN245" s="44"/>
      <c r="WNO245" s="44"/>
      <c r="WNP245" s="44"/>
      <c r="WNQ245" s="44"/>
      <c r="WNR245" s="44"/>
      <c r="WNS245" s="44"/>
      <c r="WNT245" s="44"/>
      <c r="WNU245" s="44"/>
      <c r="WNV245" s="44"/>
      <c r="WNW245" s="44"/>
      <c r="WNX245" s="44"/>
      <c r="WNY245" s="44"/>
      <c r="WNZ245" s="44"/>
      <c r="WOA245" s="44"/>
      <c r="WOB245" s="44"/>
      <c r="WOC245" s="44"/>
      <c r="WOD245" s="44"/>
      <c r="WOE245" s="44"/>
      <c r="WOF245" s="44"/>
      <c r="WOG245" s="44"/>
      <c r="WOH245" s="44"/>
      <c r="WOI245" s="44"/>
      <c r="WOJ245" s="44"/>
      <c r="WOK245" s="44"/>
      <c r="WOL245" s="44"/>
      <c r="WOM245" s="44"/>
      <c r="WON245" s="44"/>
      <c r="WOO245" s="44"/>
      <c r="WOP245" s="44"/>
      <c r="WOQ245" s="44"/>
      <c r="WOR245" s="44"/>
      <c r="WOS245" s="44"/>
      <c r="WOT245" s="44"/>
      <c r="WOU245" s="44"/>
      <c r="WOV245" s="44"/>
      <c r="WOW245" s="44"/>
      <c r="WOX245" s="44"/>
      <c r="WOY245" s="44"/>
      <c r="WOZ245" s="44"/>
      <c r="WPA245" s="44"/>
      <c r="WPB245" s="44"/>
      <c r="WPC245" s="44"/>
      <c r="WPD245" s="44"/>
      <c r="WPE245" s="44"/>
      <c r="WPF245" s="44"/>
      <c r="WPG245" s="44"/>
      <c r="WPH245" s="44"/>
      <c r="WPI245" s="44"/>
      <c r="WPJ245" s="44"/>
      <c r="WPK245" s="44"/>
      <c r="WPL245" s="44"/>
      <c r="WPM245" s="44"/>
      <c r="WPN245" s="44"/>
      <c r="WPO245" s="44"/>
      <c r="WPP245" s="44"/>
      <c r="WPQ245" s="44"/>
      <c r="WPR245" s="44"/>
      <c r="WPS245" s="44"/>
      <c r="WPT245" s="44"/>
      <c r="WPU245" s="44"/>
      <c r="WPV245" s="44"/>
      <c r="WPW245" s="44"/>
      <c r="WPX245" s="44"/>
      <c r="WPY245" s="44"/>
      <c r="WPZ245" s="44"/>
      <c r="WQA245" s="44"/>
      <c r="WQB245" s="44"/>
      <c r="WQC245" s="44"/>
      <c r="WQD245" s="44"/>
      <c r="WQE245" s="44"/>
      <c r="WQF245" s="44"/>
      <c r="WQG245" s="44"/>
      <c r="WQH245" s="44"/>
      <c r="WQI245" s="44"/>
      <c r="WQJ245" s="44"/>
      <c r="WQK245" s="44"/>
      <c r="WQL245" s="44"/>
      <c r="WQM245" s="44"/>
      <c r="WQN245" s="44"/>
      <c r="WQO245" s="44"/>
      <c r="WQP245" s="44"/>
      <c r="WQQ245" s="44"/>
      <c r="WQR245" s="44"/>
      <c r="WQS245" s="44"/>
      <c r="WQT245" s="44"/>
      <c r="WQU245" s="44"/>
      <c r="WQV245" s="44"/>
      <c r="WQW245" s="44"/>
      <c r="WQX245" s="44"/>
      <c r="WQY245" s="44"/>
      <c r="WQZ245" s="44"/>
      <c r="WRA245" s="44"/>
      <c r="WRB245" s="44"/>
      <c r="WRC245" s="44"/>
      <c r="WRD245" s="44"/>
      <c r="WRE245" s="44"/>
      <c r="WRF245" s="44"/>
      <c r="WRG245" s="44"/>
      <c r="WRH245" s="44"/>
      <c r="WRI245" s="44"/>
      <c r="WRJ245" s="44"/>
      <c r="WRK245" s="44"/>
      <c r="WRL245" s="44"/>
      <c r="WRM245" s="44"/>
      <c r="WRN245" s="44"/>
      <c r="WRO245" s="44"/>
      <c r="WRP245" s="44"/>
      <c r="WRQ245" s="44"/>
      <c r="WRR245" s="44"/>
      <c r="WRS245" s="44"/>
      <c r="WRT245" s="44"/>
      <c r="WRU245" s="44"/>
      <c r="WRV245" s="44"/>
      <c r="WRW245" s="44"/>
      <c r="WRX245" s="44"/>
      <c r="WRY245" s="44"/>
      <c r="WRZ245" s="44"/>
      <c r="WSA245" s="44"/>
      <c r="WSB245" s="44"/>
      <c r="WSC245" s="44"/>
      <c r="WSD245" s="44"/>
      <c r="WSE245" s="44"/>
      <c r="WSF245" s="44"/>
      <c r="WSG245" s="44"/>
      <c r="WSH245" s="44"/>
      <c r="WSI245" s="44"/>
      <c r="WSJ245" s="44"/>
      <c r="WSK245" s="44"/>
      <c r="WSL245" s="44"/>
      <c r="WSM245" s="44"/>
      <c r="WSN245" s="44"/>
      <c r="WSO245" s="44"/>
      <c r="WSP245" s="44"/>
      <c r="WSQ245" s="44"/>
      <c r="WSR245" s="44"/>
      <c r="WSS245" s="44"/>
      <c r="WST245" s="44"/>
      <c r="WSU245" s="44"/>
      <c r="WSV245" s="44"/>
      <c r="WSW245" s="44"/>
      <c r="WSX245" s="44"/>
      <c r="WSY245" s="44"/>
      <c r="WSZ245" s="44"/>
      <c r="WTA245" s="44"/>
      <c r="WTB245" s="44"/>
      <c r="WTC245" s="44"/>
      <c r="WTD245" s="44"/>
      <c r="WTE245" s="44"/>
      <c r="WTF245" s="44"/>
      <c r="WTG245" s="44"/>
      <c r="WTH245" s="44"/>
      <c r="WTI245" s="44"/>
      <c r="WTJ245" s="44"/>
      <c r="WTK245" s="44"/>
      <c r="WTL245" s="44"/>
      <c r="WTM245" s="44"/>
      <c r="WTN245" s="44"/>
      <c r="WTO245" s="44"/>
      <c r="WTP245" s="44"/>
      <c r="WTQ245" s="44"/>
      <c r="WTR245" s="44"/>
      <c r="WTS245" s="44"/>
      <c r="WTT245" s="44"/>
      <c r="WTU245" s="44"/>
      <c r="WTV245" s="44"/>
      <c r="WTW245" s="44"/>
      <c r="WTX245" s="44"/>
      <c r="WTY245" s="44"/>
      <c r="WTZ245" s="44"/>
      <c r="WUA245" s="44"/>
      <c r="WUB245" s="44"/>
      <c r="WUC245" s="44"/>
      <c r="WUD245" s="44"/>
      <c r="WUE245" s="44"/>
      <c r="WUF245" s="44"/>
      <c r="WUG245" s="44"/>
      <c r="WUH245" s="44"/>
      <c r="WUI245" s="44"/>
      <c r="WUJ245" s="44"/>
      <c r="WUK245" s="44"/>
      <c r="WUL245" s="44"/>
      <c r="WUM245" s="44"/>
      <c r="WUN245" s="44"/>
      <c r="WUO245" s="44"/>
      <c r="WUP245" s="44"/>
      <c r="WUQ245" s="44"/>
      <c r="WUR245" s="44"/>
      <c r="WUS245" s="44"/>
      <c r="WUT245" s="44"/>
      <c r="WUU245" s="44"/>
      <c r="WUV245" s="44"/>
      <c r="WUW245" s="44"/>
      <c r="WUX245" s="44"/>
      <c r="WUY245" s="44"/>
      <c r="WUZ245" s="44"/>
      <c r="WVA245" s="44"/>
      <c r="WVB245" s="44"/>
      <c r="WVC245" s="44"/>
      <c r="WVD245" s="44"/>
      <c r="WVE245" s="44"/>
      <c r="WVF245" s="44"/>
      <c r="WVG245" s="44"/>
      <c r="WVH245" s="44"/>
      <c r="WVI245" s="44"/>
      <c r="WVJ245" s="44"/>
      <c r="WVK245" s="44"/>
      <c r="WVL245" s="44"/>
      <c r="WVM245" s="44"/>
      <c r="WVN245" s="44"/>
      <c r="WVO245" s="44"/>
      <c r="WVP245" s="44"/>
      <c r="WVQ245" s="44"/>
      <c r="WVR245" s="44"/>
      <c r="WVS245" s="44"/>
      <c r="WVT245" s="44"/>
      <c r="WVU245" s="44"/>
      <c r="WVV245" s="44"/>
      <c r="WVW245" s="44"/>
      <c r="WVX245" s="44"/>
      <c r="WVY245" s="44"/>
      <c r="WVZ245" s="44"/>
      <c r="WWA245" s="44"/>
      <c r="WWB245" s="44"/>
      <c r="WWC245" s="44"/>
      <c r="WWD245" s="44"/>
      <c r="WWE245" s="44"/>
      <c r="WWF245" s="44"/>
      <c r="WWG245" s="44"/>
      <c r="WWH245" s="44"/>
      <c r="WWI245" s="44"/>
      <c r="WWJ245" s="44"/>
      <c r="WWK245" s="44"/>
      <c r="WWL245" s="44"/>
      <c r="WWM245" s="44"/>
      <c r="WWN245" s="44"/>
      <c r="WWO245" s="44"/>
      <c r="WWP245" s="44"/>
      <c r="WWQ245" s="44"/>
      <c r="WWR245" s="44"/>
      <c r="WWS245" s="44"/>
      <c r="WWT245" s="44"/>
      <c r="WWU245" s="44"/>
      <c r="WWV245" s="44"/>
      <c r="WWW245" s="44"/>
      <c r="WWX245" s="44"/>
      <c r="WWY245" s="44"/>
      <c r="WWZ245" s="44"/>
      <c r="WXA245" s="44"/>
      <c r="WXB245" s="44"/>
      <c r="WXC245" s="44"/>
      <c r="WXD245" s="44"/>
      <c r="WXE245" s="44"/>
      <c r="WXF245" s="44"/>
      <c r="WXG245" s="44"/>
      <c r="WXH245" s="44"/>
      <c r="WXI245" s="44"/>
      <c r="WXJ245" s="44"/>
      <c r="WXK245" s="44"/>
      <c r="WXL245" s="44"/>
      <c r="WXM245" s="44"/>
      <c r="WXN245" s="44"/>
      <c r="WXO245" s="44"/>
      <c r="WXP245" s="44"/>
      <c r="WXQ245" s="44"/>
      <c r="WXR245" s="44"/>
      <c r="WXS245" s="44"/>
      <c r="WXT245" s="44"/>
      <c r="WXU245" s="44"/>
      <c r="WXV245" s="44"/>
      <c r="WXW245" s="44"/>
      <c r="WXX245" s="44"/>
      <c r="WXY245" s="44"/>
      <c r="WXZ245" s="44"/>
      <c r="WYA245" s="44"/>
      <c r="WYB245" s="44"/>
      <c r="WYC245" s="44"/>
      <c r="WYD245" s="44"/>
      <c r="WYE245" s="44"/>
      <c r="WYF245" s="44"/>
      <c r="WYG245" s="44"/>
      <c r="WYH245" s="44"/>
      <c r="WYI245" s="44"/>
      <c r="WYJ245" s="44"/>
      <c r="WYK245" s="44"/>
      <c r="WYL245" s="44"/>
      <c r="WYM245" s="44"/>
      <c r="WYN245" s="44"/>
      <c r="WYO245" s="44"/>
      <c r="WYP245" s="44"/>
      <c r="WYQ245" s="44"/>
      <c r="WYR245" s="44"/>
      <c r="WYS245" s="44"/>
      <c r="WYT245" s="44"/>
      <c r="WYU245" s="44"/>
      <c r="WYV245" s="44"/>
      <c r="WYW245" s="44"/>
      <c r="WYX245" s="44"/>
      <c r="WYY245" s="44"/>
      <c r="WYZ245" s="44"/>
      <c r="WZA245" s="44"/>
      <c r="WZB245" s="44"/>
      <c r="WZC245" s="44"/>
      <c r="WZD245" s="44"/>
      <c r="WZE245" s="44"/>
      <c r="WZF245" s="44"/>
      <c r="WZG245" s="44"/>
      <c r="WZH245" s="44"/>
      <c r="WZI245" s="44"/>
      <c r="WZJ245" s="44"/>
      <c r="WZK245" s="44"/>
      <c r="WZL245" s="44"/>
      <c r="WZM245" s="44"/>
      <c r="WZN245" s="44"/>
      <c r="WZO245" s="44"/>
      <c r="WZP245" s="44"/>
      <c r="WZQ245" s="44"/>
      <c r="WZR245" s="44"/>
      <c r="WZS245" s="44"/>
      <c r="WZT245" s="44"/>
      <c r="WZU245" s="44"/>
      <c r="WZV245" s="44"/>
      <c r="WZW245" s="44"/>
      <c r="WZX245" s="44"/>
      <c r="WZY245" s="44"/>
      <c r="WZZ245" s="44"/>
      <c r="XAA245" s="44"/>
      <c r="XAB245" s="44"/>
      <c r="XAC245" s="44"/>
      <c r="XAD245" s="44"/>
      <c r="XAE245" s="44"/>
      <c r="XAF245" s="44"/>
      <c r="XAG245" s="44"/>
      <c r="XAH245" s="44"/>
      <c r="XAI245" s="44"/>
      <c r="XAJ245" s="44"/>
      <c r="XAK245" s="44"/>
      <c r="XAL245" s="44"/>
      <c r="XAM245" s="44"/>
      <c r="XAN245" s="44"/>
      <c r="XAO245" s="44"/>
      <c r="XAP245" s="44"/>
      <c r="XAQ245" s="44"/>
      <c r="XAR245" s="44"/>
      <c r="XAS245" s="44"/>
      <c r="XAT245" s="44"/>
      <c r="XAU245" s="44"/>
      <c r="XAV245" s="44"/>
      <c r="XAW245" s="44"/>
      <c r="XAX245" s="44"/>
      <c r="XAY245" s="44"/>
      <c r="XAZ245" s="44"/>
      <c r="XBA245" s="44"/>
      <c r="XBB245" s="44"/>
      <c r="XBC245" s="44"/>
      <c r="XBD245" s="44"/>
      <c r="XBE245" s="44"/>
      <c r="XBF245" s="44"/>
      <c r="XBG245" s="44"/>
      <c r="XBH245" s="44"/>
      <c r="XBI245" s="44"/>
      <c r="XBJ245" s="44"/>
      <c r="XBK245" s="44"/>
      <c r="XBL245" s="44"/>
      <c r="XBM245" s="44"/>
      <c r="XBN245" s="44"/>
      <c r="XBO245" s="44"/>
      <c r="XBP245" s="44"/>
      <c r="XBQ245" s="44"/>
      <c r="XBR245" s="44"/>
      <c r="XBS245" s="44"/>
      <c r="XBT245" s="44"/>
      <c r="XBU245" s="44"/>
      <c r="XBV245" s="44"/>
      <c r="XBW245" s="44"/>
      <c r="XBX245" s="44"/>
      <c r="XBY245" s="44"/>
      <c r="XBZ245" s="44"/>
      <c r="XCA245" s="44"/>
      <c r="XCB245" s="44"/>
      <c r="XCC245" s="44"/>
      <c r="XCD245" s="44"/>
      <c r="XCE245" s="44"/>
      <c r="XCF245" s="44"/>
      <c r="XCG245" s="44"/>
      <c r="XCH245" s="44"/>
      <c r="XCI245" s="44"/>
      <c r="XCJ245" s="44"/>
      <c r="XCK245" s="44"/>
      <c r="XCL245" s="44"/>
      <c r="XCM245" s="44"/>
      <c r="XCN245" s="44"/>
      <c r="XCO245" s="44"/>
      <c r="XCP245" s="44"/>
      <c r="XCQ245" s="44"/>
      <c r="XCR245" s="44"/>
      <c r="XCS245" s="44"/>
      <c r="XCT245" s="44"/>
      <c r="XCU245" s="44"/>
      <c r="XCV245" s="44"/>
      <c r="XCW245" s="44"/>
      <c r="XCX245" s="44"/>
      <c r="XCY245" s="44"/>
      <c r="XCZ245" s="44"/>
      <c r="XDA245" s="44"/>
      <c r="XDB245" s="44"/>
      <c r="XDC245" s="44"/>
      <c r="XDD245" s="44"/>
      <c r="XDE245" s="44"/>
      <c r="XDF245" s="44"/>
      <c r="XDG245" s="44"/>
      <c r="XDH245" s="44"/>
      <c r="XDI245" s="44"/>
      <c r="XDJ245" s="44"/>
      <c r="XDK245" s="44"/>
      <c r="XDL245" s="44"/>
      <c r="XDM245" s="44"/>
      <c r="XDN245" s="44"/>
      <c r="XDO245" s="44"/>
      <c r="XDP245" s="44"/>
      <c r="XDQ245" s="44"/>
      <c r="XDR245" s="44"/>
      <c r="XDS245" s="44"/>
      <c r="XDT245" s="44"/>
      <c r="XDU245" s="44"/>
      <c r="XDV245" s="44"/>
      <c r="XDW245" s="44"/>
      <c r="XDX245" s="44"/>
      <c r="XDY245" s="44"/>
      <c r="XDZ245" s="44"/>
      <c r="XEA245" s="44"/>
      <c r="XEB245" s="44"/>
      <c r="XEC245" s="44"/>
      <c r="XED245" s="44"/>
      <c r="XEE245" s="44"/>
      <c r="XEF245" s="44"/>
      <c r="XEG245" s="44"/>
      <c r="XEH245" s="44"/>
      <c r="XEI245" s="44"/>
      <c r="XEJ245" s="44"/>
      <c r="XEK245" s="44"/>
      <c r="XEL245" s="44"/>
      <c r="XEM245" s="44"/>
      <c r="XEN245" s="44"/>
      <c r="XEO245" s="44"/>
      <c r="XEP245" s="44"/>
      <c r="XEQ245" s="44"/>
      <c r="XER245" s="44"/>
      <c r="XES245" s="44"/>
      <c r="XET245" s="44"/>
      <c r="XEU245" s="44"/>
      <c r="XEV245" s="44"/>
      <c r="XEW245" s="44"/>
      <c r="XEX245" s="44"/>
      <c r="XEY245" s="44"/>
      <c r="XEZ245" s="44"/>
      <c r="XFA245" s="44"/>
      <c r="XFB245" s="44"/>
    </row>
    <row r="246" spans="1:16382" s="42" customFormat="1" ht="30.6" customHeight="1">
      <c r="A246" s="13">
        <v>237</v>
      </c>
      <c r="B246" s="45" t="s">
        <v>750</v>
      </c>
      <c r="C246" s="23" t="s">
        <v>750</v>
      </c>
      <c r="D246" s="12" t="s">
        <v>751</v>
      </c>
      <c r="E246" s="12" t="s">
        <v>307</v>
      </c>
      <c r="F246" s="17">
        <v>1113781647</v>
      </c>
      <c r="G246" s="17">
        <v>754</v>
      </c>
      <c r="H246" s="139" t="s">
        <v>752</v>
      </c>
      <c r="I246" s="28">
        <v>18000</v>
      </c>
      <c r="J246" s="28">
        <v>0</v>
      </c>
      <c r="K246" s="28">
        <v>0</v>
      </c>
      <c r="L246" s="28">
        <v>0</v>
      </c>
      <c r="M246" s="28">
        <f t="shared" si="189"/>
        <v>18000</v>
      </c>
      <c r="N246" s="17">
        <v>31</v>
      </c>
      <c r="O246" s="17">
        <v>0</v>
      </c>
      <c r="P246" s="28">
        <f t="shared" si="176"/>
        <v>18000</v>
      </c>
      <c r="Q246" s="28">
        <f t="shared" si="177"/>
        <v>0</v>
      </c>
      <c r="R246" s="28">
        <f t="shared" si="178"/>
        <v>0</v>
      </c>
      <c r="S246" s="28">
        <v>0</v>
      </c>
      <c r="T246" s="28">
        <v>0</v>
      </c>
      <c r="U246" s="28">
        <v>0</v>
      </c>
      <c r="V246" s="28">
        <f t="shared" si="190"/>
        <v>18000</v>
      </c>
      <c r="W246" s="28">
        <f t="shared" si="191"/>
        <v>15000</v>
      </c>
      <c r="X246" s="28">
        <f t="shared" si="192"/>
        <v>18000</v>
      </c>
      <c r="Y246" s="28">
        <f t="shared" si="193"/>
        <v>1800</v>
      </c>
      <c r="Z246" s="28">
        <f t="shared" si="180"/>
        <v>135</v>
      </c>
      <c r="AA246" s="38">
        <v>0</v>
      </c>
      <c r="AB246" s="28">
        <v>0</v>
      </c>
      <c r="AC246" s="28">
        <v>0</v>
      </c>
      <c r="AD246" s="28">
        <f t="shared" si="194"/>
        <v>1935</v>
      </c>
      <c r="AE246" s="28">
        <f t="shared" ref="AE246:AE253" si="195">V246-AD246</f>
        <v>16065</v>
      </c>
      <c r="AF246" s="34" t="s">
        <v>86</v>
      </c>
      <c r="AG246" s="47">
        <v>44232</v>
      </c>
      <c r="AH246" s="56"/>
      <c r="AI246" s="56"/>
      <c r="AJ246" s="56"/>
      <c r="AK246" s="56"/>
      <c r="AL246" s="56"/>
      <c r="AM246" s="56"/>
      <c r="AN246" s="56"/>
      <c r="AO246" s="56"/>
      <c r="AP246" s="57"/>
    </row>
    <row r="247" spans="1:16382" s="42" customFormat="1" ht="30.6" customHeight="1">
      <c r="A247" s="152">
        <v>238</v>
      </c>
      <c r="B247" s="45" t="s">
        <v>750</v>
      </c>
      <c r="C247" s="23" t="s">
        <v>753</v>
      </c>
      <c r="D247" s="12" t="s">
        <v>751</v>
      </c>
      <c r="E247" s="12" t="s">
        <v>313</v>
      </c>
      <c r="F247" s="17">
        <v>1106652253</v>
      </c>
      <c r="G247" s="17">
        <v>72</v>
      </c>
      <c r="H247" s="139" t="s">
        <v>754</v>
      </c>
      <c r="I247" s="28">
        <v>18000</v>
      </c>
      <c r="J247" s="28">
        <v>0</v>
      </c>
      <c r="K247" s="28">
        <v>0</v>
      </c>
      <c r="L247" s="28">
        <v>0</v>
      </c>
      <c r="M247" s="28">
        <f t="shared" si="189"/>
        <v>18000</v>
      </c>
      <c r="N247" s="17">
        <v>31</v>
      </c>
      <c r="O247" s="17">
        <v>0</v>
      </c>
      <c r="P247" s="28">
        <f t="shared" si="176"/>
        <v>18000</v>
      </c>
      <c r="Q247" s="28">
        <f t="shared" si="177"/>
        <v>0</v>
      </c>
      <c r="R247" s="28">
        <f t="shared" si="178"/>
        <v>0</v>
      </c>
      <c r="S247" s="28">
        <v>0</v>
      </c>
      <c r="T247" s="28">
        <v>0</v>
      </c>
      <c r="U247" s="28">
        <v>0</v>
      </c>
      <c r="V247" s="28">
        <f t="shared" si="190"/>
        <v>18000</v>
      </c>
      <c r="W247" s="28">
        <f t="shared" si="191"/>
        <v>15000</v>
      </c>
      <c r="X247" s="28">
        <f t="shared" si="192"/>
        <v>18000</v>
      </c>
      <c r="Y247" s="28">
        <f t="shared" si="193"/>
        <v>1800</v>
      </c>
      <c r="Z247" s="28">
        <f t="shared" si="180"/>
        <v>135</v>
      </c>
      <c r="AA247" s="38">
        <v>0</v>
      </c>
      <c r="AB247" s="28">
        <v>0</v>
      </c>
      <c r="AC247" s="28">
        <v>0</v>
      </c>
      <c r="AD247" s="28">
        <f t="shared" si="194"/>
        <v>1935</v>
      </c>
      <c r="AE247" s="28">
        <f t="shared" si="195"/>
        <v>16065</v>
      </c>
      <c r="AF247" s="34" t="s">
        <v>86</v>
      </c>
      <c r="AG247" s="47">
        <v>44232</v>
      </c>
      <c r="AH247" s="56"/>
      <c r="AI247" s="56"/>
      <c r="AJ247" s="56"/>
      <c r="AK247" s="56"/>
      <c r="AL247" s="59"/>
      <c r="AM247" s="56"/>
      <c r="AN247" s="56"/>
      <c r="AO247" s="56"/>
      <c r="AP247" s="57"/>
    </row>
    <row r="248" spans="1:16382" s="42" customFormat="1" ht="30.6" customHeight="1">
      <c r="A248" s="152">
        <v>239</v>
      </c>
      <c r="B248" s="45" t="s">
        <v>750</v>
      </c>
      <c r="C248" s="23" t="s">
        <v>755</v>
      </c>
      <c r="D248" s="12" t="s">
        <v>751</v>
      </c>
      <c r="E248" s="12" t="s">
        <v>313</v>
      </c>
      <c r="F248" s="17">
        <v>1106652254</v>
      </c>
      <c r="G248" s="17">
        <v>73</v>
      </c>
      <c r="H248" s="139" t="s">
        <v>756</v>
      </c>
      <c r="I248" s="28">
        <v>18000</v>
      </c>
      <c r="J248" s="28">
        <v>0</v>
      </c>
      <c r="K248" s="28">
        <v>0</v>
      </c>
      <c r="L248" s="28">
        <v>0</v>
      </c>
      <c r="M248" s="28">
        <f t="shared" si="189"/>
        <v>18000</v>
      </c>
      <c r="N248" s="17">
        <v>31</v>
      </c>
      <c r="O248" s="17">
        <v>0</v>
      </c>
      <c r="P248" s="28">
        <f t="shared" si="176"/>
        <v>18000</v>
      </c>
      <c r="Q248" s="28">
        <f t="shared" si="177"/>
        <v>0</v>
      </c>
      <c r="R248" s="28">
        <f t="shared" si="178"/>
        <v>0</v>
      </c>
      <c r="S248" s="28">
        <v>0</v>
      </c>
      <c r="T248" s="28">
        <v>0</v>
      </c>
      <c r="U248" s="28">
        <v>0</v>
      </c>
      <c r="V248" s="28">
        <f t="shared" si="190"/>
        <v>18000</v>
      </c>
      <c r="W248" s="28">
        <f t="shared" si="191"/>
        <v>15000</v>
      </c>
      <c r="X248" s="28">
        <f t="shared" si="192"/>
        <v>18000</v>
      </c>
      <c r="Y248" s="28">
        <f t="shared" si="193"/>
        <v>1800</v>
      </c>
      <c r="Z248" s="28">
        <f t="shared" si="180"/>
        <v>135</v>
      </c>
      <c r="AA248" s="38">
        <v>0</v>
      </c>
      <c r="AB248" s="28">
        <v>0</v>
      </c>
      <c r="AC248" s="28">
        <v>0</v>
      </c>
      <c r="AD248" s="28">
        <f t="shared" si="194"/>
        <v>1935</v>
      </c>
      <c r="AE248" s="28">
        <f t="shared" si="195"/>
        <v>16065</v>
      </c>
      <c r="AF248" s="34" t="s">
        <v>86</v>
      </c>
      <c r="AG248" s="47">
        <v>44232</v>
      </c>
      <c r="AH248" s="56"/>
      <c r="AI248" s="56"/>
      <c r="AJ248" s="56"/>
      <c r="AK248" s="56"/>
      <c r="AL248" s="59"/>
      <c r="AM248" s="56"/>
      <c r="AN248" s="56"/>
      <c r="AO248" s="56"/>
      <c r="AP248" s="57"/>
    </row>
    <row r="249" spans="1:16382" s="42" customFormat="1" ht="30.6" customHeight="1">
      <c r="A249" s="13">
        <v>240</v>
      </c>
      <c r="B249" s="45" t="s">
        <v>750</v>
      </c>
      <c r="C249" s="12" t="s">
        <v>757</v>
      </c>
      <c r="D249" s="12" t="s">
        <v>758</v>
      </c>
      <c r="E249" s="12" t="s">
        <v>313</v>
      </c>
      <c r="F249" s="17">
        <v>1112305750</v>
      </c>
      <c r="G249" s="17">
        <v>484</v>
      </c>
      <c r="H249" s="139" t="s">
        <v>759</v>
      </c>
      <c r="I249" s="28">
        <v>16400</v>
      </c>
      <c r="J249" s="28">
        <v>0</v>
      </c>
      <c r="K249" s="28">
        <v>0</v>
      </c>
      <c r="L249" s="28">
        <v>0</v>
      </c>
      <c r="M249" s="28">
        <f t="shared" si="189"/>
        <v>16400</v>
      </c>
      <c r="N249" s="17">
        <v>15</v>
      </c>
      <c r="O249" s="17">
        <v>0</v>
      </c>
      <c r="P249" s="28">
        <f t="shared" si="176"/>
        <v>7935</v>
      </c>
      <c r="Q249" s="28">
        <f t="shared" si="177"/>
        <v>0</v>
      </c>
      <c r="R249" s="28">
        <f t="shared" si="178"/>
        <v>0</v>
      </c>
      <c r="S249" s="28">
        <v>0</v>
      </c>
      <c r="T249" s="28">
        <v>0</v>
      </c>
      <c r="U249" s="28">
        <v>0</v>
      </c>
      <c r="V249" s="28">
        <f t="shared" si="190"/>
        <v>7935</v>
      </c>
      <c r="W249" s="28">
        <f t="shared" si="191"/>
        <v>7935</v>
      </c>
      <c r="X249" s="28">
        <f t="shared" si="192"/>
        <v>7935</v>
      </c>
      <c r="Y249" s="28">
        <f t="shared" si="193"/>
        <v>952</v>
      </c>
      <c r="Z249" s="28">
        <f t="shared" si="180"/>
        <v>60</v>
      </c>
      <c r="AA249" s="38">
        <v>0</v>
      </c>
      <c r="AB249" s="28">
        <v>0</v>
      </c>
      <c r="AC249" s="28">
        <v>0</v>
      </c>
      <c r="AD249" s="28">
        <f t="shared" si="194"/>
        <v>1012</v>
      </c>
      <c r="AE249" s="28">
        <f t="shared" si="195"/>
        <v>6923</v>
      </c>
      <c r="AF249" s="78"/>
      <c r="AG249" s="49"/>
      <c r="AI249" s="56"/>
      <c r="AJ249" s="56"/>
      <c r="AK249" s="56"/>
      <c r="AL249" s="58"/>
      <c r="AM249" s="56"/>
      <c r="AN249" s="56"/>
      <c r="AO249" s="56"/>
      <c r="AP249" s="57"/>
    </row>
    <row r="250" spans="1:16382" s="42" customFormat="1" ht="30.6" customHeight="1">
      <c r="A250" s="152">
        <v>241</v>
      </c>
      <c r="B250" s="45" t="s">
        <v>750</v>
      </c>
      <c r="C250" s="23" t="s">
        <v>760</v>
      </c>
      <c r="D250" s="23" t="s">
        <v>761</v>
      </c>
      <c r="E250" s="12" t="s">
        <v>317</v>
      </c>
      <c r="F250" s="17">
        <v>1112027145</v>
      </c>
      <c r="G250" s="17">
        <v>11877</v>
      </c>
      <c r="H250" s="139" t="s">
        <v>762</v>
      </c>
      <c r="I250" s="28">
        <v>15492</v>
      </c>
      <c r="J250" s="28">
        <v>0</v>
      </c>
      <c r="K250" s="28">
        <v>0</v>
      </c>
      <c r="L250" s="28">
        <v>0</v>
      </c>
      <c r="M250" s="28">
        <f t="shared" si="189"/>
        <v>15492</v>
      </c>
      <c r="N250" s="17">
        <v>0</v>
      </c>
      <c r="O250" s="17">
        <v>0</v>
      </c>
      <c r="P250" s="28">
        <f t="shared" si="176"/>
        <v>0</v>
      </c>
      <c r="Q250" s="28">
        <f t="shared" si="177"/>
        <v>0</v>
      </c>
      <c r="R250" s="28">
        <f t="shared" si="178"/>
        <v>0</v>
      </c>
      <c r="S250" s="28">
        <v>0</v>
      </c>
      <c r="T250" s="28">
        <v>0</v>
      </c>
      <c r="U250" s="28">
        <v>0</v>
      </c>
      <c r="V250" s="28">
        <f t="shared" si="190"/>
        <v>0</v>
      </c>
      <c r="W250" s="28">
        <f t="shared" si="191"/>
        <v>0</v>
      </c>
      <c r="X250" s="28">
        <f t="shared" si="192"/>
        <v>0</v>
      </c>
      <c r="Y250" s="28">
        <f t="shared" si="193"/>
        <v>0</v>
      </c>
      <c r="Z250" s="28">
        <f t="shared" si="180"/>
        <v>0</v>
      </c>
      <c r="AA250" s="38">
        <v>0</v>
      </c>
      <c r="AB250" s="28">
        <v>0</v>
      </c>
      <c r="AC250" s="28">
        <v>0</v>
      </c>
      <c r="AD250" s="28">
        <f t="shared" si="194"/>
        <v>0</v>
      </c>
      <c r="AE250" s="28">
        <f t="shared" si="195"/>
        <v>0</v>
      </c>
      <c r="AF250" s="77"/>
      <c r="AG250" s="49"/>
      <c r="AH250" s="56"/>
      <c r="AI250" s="56"/>
      <c r="AJ250" s="56"/>
      <c r="AK250" s="56"/>
      <c r="AL250" s="56"/>
      <c r="AM250" s="56"/>
      <c r="AN250" s="56"/>
      <c r="AO250" s="56"/>
      <c r="AP250" s="57"/>
    </row>
    <row r="251" spans="1:16382" s="42" customFormat="1" ht="30.6" customHeight="1">
      <c r="A251" s="152">
        <v>242</v>
      </c>
      <c r="B251" s="45" t="s">
        <v>750</v>
      </c>
      <c r="C251" s="120" t="s">
        <v>763</v>
      </c>
      <c r="D251" s="23" t="s">
        <v>764</v>
      </c>
      <c r="E251" s="12" t="s">
        <v>317</v>
      </c>
      <c r="F251" s="14">
        <v>1113773663</v>
      </c>
      <c r="G251" s="14">
        <v>11820</v>
      </c>
      <c r="H251" s="139" t="s">
        <v>765</v>
      </c>
      <c r="I251" s="28">
        <v>15492</v>
      </c>
      <c r="J251" s="28">
        <v>0</v>
      </c>
      <c r="K251" s="28">
        <v>0</v>
      </c>
      <c r="L251" s="28">
        <v>0</v>
      </c>
      <c r="M251" s="28">
        <f t="shared" si="189"/>
        <v>15492</v>
      </c>
      <c r="N251" s="17">
        <v>0</v>
      </c>
      <c r="O251" s="17">
        <v>0</v>
      </c>
      <c r="P251" s="28">
        <f t="shared" si="176"/>
        <v>0</v>
      </c>
      <c r="Q251" s="28">
        <f t="shared" si="177"/>
        <v>0</v>
      </c>
      <c r="R251" s="28">
        <f t="shared" si="178"/>
        <v>0</v>
      </c>
      <c r="S251" s="28">
        <v>0</v>
      </c>
      <c r="T251" s="28">
        <v>0</v>
      </c>
      <c r="U251" s="28">
        <v>0</v>
      </c>
      <c r="V251" s="28">
        <f t="shared" si="190"/>
        <v>0</v>
      </c>
      <c r="W251" s="28">
        <f t="shared" si="191"/>
        <v>0</v>
      </c>
      <c r="X251" s="28">
        <f t="shared" si="192"/>
        <v>0</v>
      </c>
      <c r="Y251" s="28">
        <f t="shared" si="193"/>
        <v>0</v>
      </c>
      <c r="Z251" s="28">
        <f t="shared" si="180"/>
        <v>0</v>
      </c>
      <c r="AA251" s="38">
        <v>0</v>
      </c>
      <c r="AB251" s="38">
        <v>0</v>
      </c>
      <c r="AC251" s="28">
        <v>0</v>
      </c>
      <c r="AD251" s="28">
        <f t="shared" si="194"/>
        <v>0</v>
      </c>
      <c r="AE251" s="28">
        <f t="shared" si="195"/>
        <v>0</v>
      </c>
      <c r="AF251" s="78"/>
      <c r="AG251" s="49"/>
      <c r="AH251" s="56"/>
      <c r="AI251" s="56"/>
      <c r="AJ251" s="56"/>
      <c r="AK251" s="56"/>
      <c r="AL251" s="56"/>
      <c r="AM251" s="56"/>
      <c r="AN251" s="56"/>
      <c r="AO251" s="56"/>
      <c r="AP251" s="57"/>
    </row>
    <row r="252" spans="1:16382" s="42" customFormat="1" ht="30.6" customHeight="1">
      <c r="A252" s="13">
        <v>243</v>
      </c>
      <c r="B252" s="45" t="s">
        <v>750</v>
      </c>
      <c r="C252" s="12" t="s">
        <v>766</v>
      </c>
      <c r="D252" s="12" t="s">
        <v>767</v>
      </c>
      <c r="E252" s="12" t="s">
        <v>307</v>
      </c>
      <c r="F252" s="16">
        <v>4112606298</v>
      </c>
      <c r="G252" s="14">
        <v>11730</v>
      </c>
      <c r="H252" s="80" t="s">
        <v>768</v>
      </c>
      <c r="I252" s="28">
        <v>18000</v>
      </c>
      <c r="J252" s="28">
        <v>0</v>
      </c>
      <c r="K252" s="28">
        <v>0</v>
      </c>
      <c r="L252" s="28">
        <v>0</v>
      </c>
      <c r="M252" s="28">
        <f t="shared" si="189"/>
        <v>18000</v>
      </c>
      <c r="N252" s="17">
        <v>0</v>
      </c>
      <c r="O252" s="17">
        <v>0</v>
      </c>
      <c r="P252" s="28">
        <f t="shared" si="176"/>
        <v>0</v>
      </c>
      <c r="Q252" s="28">
        <f t="shared" si="177"/>
        <v>0</v>
      </c>
      <c r="R252" s="28">
        <f t="shared" si="178"/>
        <v>0</v>
      </c>
      <c r="S252" s="28">
        <v>0</v>
      </c>
      <c r="T252" s="28">
        <v>0</v>
      </c>
      <c r="U252" s="28">
        <v>0</v>
      </c>
      <c r="V252" s="28">
        <f t="shared" si="190"/>
        <v>0</v>
      </c>
      <c r="W252" s="28">
        <f t="shared" si="191"/>
        <v>0</v>
      </c>
      <c r="X252" s="28">
        <f t="shared" si="192"/>
        <v>0</v>
      </c>
      <c r="Y252" s="28">
        <f t="shared" si="193"/>
        <v>0</v>
      </c>
      <c r="Z252" s="28">
        <f t="shared" si="180"/>
        <v>0</v>
      </c>
      <c r="AA252" s="38">
        <v>0</v>
      </c>
      <c r="AB252" s="38">
        <v>0</v>
      </c>
      <c r="AC252" s="28">
        <v>0</v>
      </c>
      <c r="AD252" s="28">
        <f t="shared" si="194"/>
        <v>0</v>
      </c>
      <c r="AE252" s="28">
        <f t="shared" si="195"/>
        <v>0</v>
      </c>
      <c r="AF252" s="78"/>
      <c r="AG252" s="47"/>
      <c r="AH252" s="56"/>
      <c r="AI252" s="56"/>
      <c r="AJ252" s="56"/>
      <c r="AK252" s="56"/>
      <c r="AL252" s="57"/>
    </row>
    <row r="253" spans="1:16382" s="42" customFormat="1" ht="30.6" customHeight="1">
      <c r="A253" s="152">
        <v>244</v>
      </c>
      <c r="B253" s="45" t="s">
        <v>750</v>
      </c>
      <c r="C253" s="23" t="s">
        <v>769</v>
      </c>
      <c r="D253" s="23" t="s">
        <v>770</v>
      </c>
      <c r="E253" s="12" t="s">
        <v>317</v>
      </c>
      <c r="F253" s="16">
        <v>1115066055</v>
      </c>
      <c r="G253" s="14">
        <v>11518</v>
      </c>
      <c r="H253" s="33" t="s">
        <v>771</v>
      </c>
      <c r="I253" s="28">
        <v>15492</v>
      </c>
      <c r="J253" s="28">
        <v>0</v>
      </c>
      <c r="K253" s="28">
        <v>0</v>
      </c>
      <c r="L253" s="28">
        <v>0</v>
      </c>
      <c r="M253" s="28">
        <f t="shared" si="189"/>
        <v>15492</v>
      </c>
      <c r="N253" s="17">
        <v>18</v>
      </c>
      <c r="O253" s="17">
        <v>0</v>
      </c>
      <c r="P253" s="28">
        <f t="shared" si="176"/>
        <v>8995</v>
      </c>
      <c r="Q253" s="28">
        <f t="shared" si="177"/>
        <v>0</v>
      </c>
      <c r="R253" s="28">
        <f t="shared" si="178"/>
        <v>0</v>
      </c>
      <c r="S253" s="28">
        <v>0</v>
      </c>
      <c r="T253" s="28">
        <v>0</v>
      </c>
      <c r="U253" s="28">
        <v>0</v>
      </c>
      <c r="V253" s="28">
        <f t="shared" si="190"/>
        <v>8995</v>
      </c>
      <c r="W253" s="28">
        <f t="shared" si="191"/>
        <v>8995</v>
      </c>
      <c r="X253" s="28">
        <f t="shared" si="192"/>
        <v>8995</v>
      </c>
      <c r="Y253" s="28">
        <f t="shared" si="193"/>
        <v>1079</v>
      </c>
      <c r="Z253" s="28">
        <f t="shared" si="180"/>
        <v>68</v>
      </c>
      <c r="AA253" s="38">
        <v>0</v>
      </c>
      <c r="AB253" s="38">
        <v>0</v>
      </c>
      <c r="AC253" s="28">
        <v>0</v>
      </c>
      <c r="AD253" s="28">
        <f t="shared" si="194"/>
        <v>1147</v>
      </c>
      <c r="AE253" s="28">
        <f t="shared" si="195"/>
        <v>7848</v>
      </c>
      <c r="AF253" s="78"/>
      <c r="AG253" s="47"/>
      <c r="AH253" s="58"/>
      <c r="AI253" s="56"/>
      <c r="AJ253" s="56"/>
      <c r="AK253" s="56"/>
      <c r="AL253" s="59"/>
      <c r="AM253" s="56"/>
      <c r="AN253" s="56"/>
      <c r="AO253" s="56"/>
      <c r="AP253" s="57"/>
    </row>
    <row r="254" spans="1:16382" s="42" customFormat="1" ht="30.6" customHeight="1">
      <c r="A254" s="152">
        <v>245</v>
      </c>
      <c r="B254" s="45" t="s">
        <v>750</v>
      </c>
      <c r="C254" s="12" t="s">
        <v>772</v>
      </c>
      <c r="D254" s="12" t="s">
        <v>773</v>
      </c>
      <c r="E254" s="12" t="s">
        <v>307</v>
      </c>
      <c r="F254" s="17">
        <v>1113773057</v>
      </c>
      <c r="G254" s="17">
        <v>11702</v>
      </c>
      <c r="H254" s="139" t="s">
        <v>774</v>
      </c>
      <c r="I254" s="28">
        <v>18000</v>
      </c>
      <c r="J254" s="28">
        <v>0</v>
      </c>
      <c r="K254" s="28">
        <v>0</v>
      </c>
      <c r="L254" s="28">
        <v>0</v>
      </c>
      <c r="M254" s="28">
        <f>I254+J254+K254+L254</f>
        <v>18000</v>
      </c>
      <c r="N254" s="17">
        <v>18</v>
      </c>
      <c r="O254" s="17">
        <v>0</v>
      </c>
      <c r="P254" s="28">
        <f t="shared" si="176"/>
        <v>10452</v>
      </c>
      <c r="Q254" s="28">
        <f t="shared" si="177"/>
        <v>0</v>
      </c>
      <c r="R254" s="28">
        <f t="shared" si="178"/>
        <v>0</v>
      </c>
      <c r="S254" s="28">
        <v>0</v>
      </c>
      <c r="T254" s="28">
        <v>0</v>
      </c>
      <c r="U254" s="28">
        <v>0</v>
      </c>
      <c r="V254" s="28">
        <f>P254+Q254+R254+S254+T254+U254</f>
        <v>10452</v>
      </c>
      <c r="W254" s="28">
        <f>IF(P254&gt;15000,15000,P254)</f>
        <v>10452</v>
      </c>
      <c r="X254" s="28">
        <f>V254</f>
        <v>10452</v>
      </c>
      <c r="Y254" s="28">
        <f t="shared" si="193"/>
        <v>1254</v>
      </c>
      <c r="Z254" s="28">
        <f t="shared" si="180"/>
        <v>79</v>
      </c>
      <c r="AA254" s="38">
        <v>0</v>
      </c>
      <c r="AB254" s="38">
        <v>0</v>
      </c>
      <c r="AC254" s="28">
        <v>0</v>
      </c>
      <c r="AD254" s="28">
        <f t="shared" si="194"/>
        <v>1333</v>
      </c>
      <c r="AE254" s="28">
        <f>V254-AD254</f>
        <v>9119</v>
      </c>
      <c r="AF254" s="78"/>
      <c r="AG254" s="49"/>
      <c r="AH254" s="56"/>
      <c r="AI254" s="56"/>
      <c r="AJ254" s="56"/>
      <c r="AK254" s="56"/>
      <c r="AL254" s="57"/>
    </row>
    <row r="255" spans="1:16382" s="42" customFormat="1" ht="30.6" customHeight="1">
      <c r="A255" s="13">
        <v>246</v>
      </c>
      <c r="B255" s="45" t="s">
        <v>750</v>
      </c>
      <c r="C255" s="12" t="s">
        <v>775</v>
      </c>
      <c r="D255" s="61" t="s">
        <v>776</v>
      </c>
      <c r="E255" s="12" t="s">
        <v>317</v>
      </c>
      <c r="F255" s="17">
        <v>1114370826</v>
      </c>
      <c r="G255" s="17">
        <v>11719</v>
      </c>
      <c r="H255" s="139" t="s">
        <v>777</v>
      </c>
      <c r="I255" s="28">
        <v>15492</v>
      </c>
      <c r="J255" s="28">
        <v>0</v>
      </c>
      <c r="K255" s="28">
        <v>0</v>
      </c>
      <c r="L255" s="28">
        <v>0</v>
      </c>
      <c r="M255" s="28">
        <f t="shared" ref="M255:M258" si="196">I255+J255+K255+L255</f>
        <v>15492</v>
      </c>
      <c r="N255" s="17">
        <v>0</v>
      </c>
      <c r="O255" s="17">
        <v>0</v>
      </c>
      <c r="P255" s="28">
        <f t="shared" si="176"/>
        <v>0</v>
      </c>
      <c r="Q255" s="28">
        <f t="shared" si="177"/>
        <v>0</v>
      </c>
      <c r="R255" s="28">
        <f t="shared" si="178"/>
        <v>0</v>
      </c>
      <c r="S255" s="28">
        <v>0</v>
      </c>
      <c r="T255" s="28">
        <v>0</v>
      </c>
      <c r="U255" s="28">
        <v>0</v>
      </c>
      <c r="V255" s="28">
        <f>P255+Q255+R255+S255+T255+U255</f>
        <v>0</v>
      </c>
      <c r="W255" s="28">
        <f>IF(P255&gt;15000,15000,P255)</f>
        <v>0</v>
      </c>
      <c r="X255" s="28">
        <f>V255</f>
        <v>0</v>
      </c>
      <c r="Y255" s="28">
        <f t="shared" si="193"/>
        <v>0</v>
      </c>
      <c r="Z255" s="28">
        <f t="shared" si="180"/>
        <v>0</v>
      </c>
      <c r="AA255" s="38">
        <v>0</v>
      </c>
      <c r="AB255" s="38">
        <v>0</v>
      </c>
      <c r="AC255" s="28">
        <v>0</v>
      </c>
      <c r="AD255" s="28">
        <f t="shared" si="194"/>
        <v>0</v>
      </c>
      <c r="AE255" s="28">
        <f>V255-AD255</f>
        <v>0</v>
      </c>
      <c r="AF255" s="78"/>
      <c r="AG255" s="49"/>
      <c r="AH255" s="56"/>
      <c r="AI255" s="56"/>
      <c r="AJ255" s="56"/>
      <c r="AK255" s="56"/>
      <c r="AL255" s="57"/>
    </row>
    <row r="256" spans="1:16382" s="42" customFormat="1" ht="30.6" customHeight="1">
      <c r="A256" s="152">
        <v>247</v>
      </c>
      <c r="B256" s="45" t="s">
        <v>750</v>
      </c>
      <c r="C256" s="12" t="s">
        <v>778</v>
      </c>
      <c r="D256" s="210" t="s">
        <v>779</v>
      </c>
      <c r="E256" s="12" t="s">
        <v>313</v>
      </c>
      <c r="F256" s="17">
        <v>1115468866</v>
      </c>
      <c r="G256" s="17">
        <v>11720</v>
      </c>
      <c r="H256" s="114" t="s">
        <v>780</v>
      </c>
      <c r="I256" s="28">
        <v>16400</v>
      </c>
      <c r="J256" s="28">
        <v>0</v>
      </c>
      <c r="K256" s="28">
        <v>0</v>
      </c>
      <c r="L256" s="28">
        <v>0</v>
      </c>
      <c r="M256" s="28">
        <f t="shared" si="196"/>
        <v>16400</v>
      </c>
      <c r="N256" s="17">
        <v>18</v>
      </c>
      <c r="O256" s="17">
        <v>0</v>
      </c>
      <c r="P256" s="28">
        <f t="shared" si="176"/>
        <v>9523</v>
      </c>
      <c r="Q256" s="28">
        <f t="shared" si="177"/>
        <v>0</v>
      </c>
      <c r="R256" s="28">
        <f t="shared" si="178"/>
        <v>0</v>
      </c>
      <c r="S256" s="28">
        <v>0</v>
      </c>
      <c r="T256" s="28">
        <v>0</v>
      </c>
      <c r="U256" s="28">
        <v>0</v>
      </c>
      <c r="V256" s="28">
        <f>P256+Q256+R256+S256+T256+U256</f>
        <v>9523</v>
      </c>
      <c r="W256" s="28">
        <f>IF(P256&gt;15000,15000,P256)</f>
        <v>9523</v>
      </c>
      <c r="X256" s="28">
        <f>V256</f>
        <v>9523</v>
      </c>
      <c r="Y256" s="28">
        <f t="shared" si="193"/>
        <v>1143</v>
      </c>
      <c r="Z256" s="28">
        <f t="shared" si="180"/>
        <v>72</v>
      </c>
      <c r="AA256" s="38">
        <v>0</v>
      </c>
      <c r="AB256" s="38">
        <v>0</v>
      </c>
      <c r="AC256" s="28">
        <v>0</v>
      </c>
      <c r="AD256" s="28">
        <f t="shared" si="194"/>
        <v>1215</v>
      </c>
      <c r="AE256" s="28">
        <f>V256-AD256</f>
        <v>8308</v>
      </c>
      <c r="AF256" s="78"/>
      <c r="AG256" s="49"/>
      <c r="AH256" s="56"/>
      <c r="AI256" s="56"/>
      <c r="AJ256" s="56"/>
      <c r="AK256" s="56"/>
      <c r="AL256" s="57"/>
    </row>
    <row r="257" spans="1:42" s="42" customFormat="1" ht="30.6" customHeight="1">
      <c r="A257" s="152">
        <v>248</v>
      </c>
      <c r="B257" s="45" t="s">
        <v>750</v>
      </c>
      <c r="C257" s="12" t="s">
        <v>781</v>
      </c>
      <c r="D257" s="23" t="s">
        <v>782</v>
      </c>
      <c r="E257" s="12" t="s">
        <v>313</v>
      </c>
      <c r="F257" s="96">
        <v>1112029041</v>
      </c>
      <c r="G257" s="17">
        <v>11836</v>
      </c>
      <c r="H257" s="126" t="s">
        <v>783</v>
      </c>
      <c r="I257" s="28">
        <v>16400</v>
      </c>
      <c r="J257" s="28">
        <v>0</v>
      </c>
      <c r="K257" s="28">
        <v>0</v>
      </c>
      <c r="L257" s="28">
        <v>0</v>
      </c>
      <c r="M257" s="28">
        <f t="shared" si="196"/>
        <v>16400</v>
      </c>
      <c r="N257" s="17">
        <v>0</v>
      </c>
      <c r="O257" s="17">
        <v>0</v>
      </c>
      <c r="P257" s="28">
        <f t="shared" si="176"/>
        <v>0</v>
      </c>
      <c r="Q257" s="28">
        <f t="shared" si="177"/>
        <v>0</v>
      </c>
      <c r="R257" s="28">
        <f t="shared" si="178"/>
        <v>0</v>
      </c>
      <c r="S257" s="28">
        <v>0</v>
      </c>
      <c r="T257" s="28">
        <v>0</v>
      </c>
      <c r="U257" s="28">
        <v>0</v>
      </c>
      <c r="V257" s="28">
        <f>P257+Q257+R257+S257+T257+U257</f>
        <v>0</v>
      </c>
      <c r="W257" s="28">
        <f>IF(P257&gt;15000,15000,P257)</f>
        <v>0</v>
      </c>
      <c r="X257" s="28">
        <f>V257</f>
        <v>0</v>
      </c>
      <c r="Y257" s="28">
        <f t="shared" si="193"/>
        <v>0</v>
      </c>
      <c r="Z257" s="28">
        <f t="shared" si="180"/>
        <v>0</v>
      </c>
      <c r="AA257" s="38">
        <v>0</v>
      </c>
      <c r="AB257" s="38">
        <v>0</v>
      </c>
      <c r="AC257" s="28">
        <v>0</v>
      </c>
      <c r="AD257" s="28">
        <f t="shared" si="194"/>
        <v>0</v>
      </c>
      <c r="AE257" s="28">
        <f>V257-AD257</f>
        <v>0</v>
      </c>
      <c r="AF257" s="78"/>
      <c r="AG257" s="49"/>
      <c r="AH257" s="56"/>
      <c r="AI257" s="56"/>
      <c r="AJ257" s="56"/>
      <c r="AK257" s="56"/>
      <c r="AL257" s="57"/>
    </row>
    <row r="258" spans="1:42" s="42" customFormat="1" ht="30.6" customHeight="1">
      <c r="A258" s="13">
        <v>249</v>
      </c>
      <c r="B258" s="45" t="s">
        <v>750</v>
      </c>
      <c r="C258" s="23" t="s">
        <v>784</v>
      </c>
      <c r="D258" s="23" t="s">
        <v>785</v>
      </c>
      <c r="E258" s="12" t="s">
        <v>317</v>
      </c>
      <c r="F258" s="96">
        <v>1115805021</v>
      </c>
      <c r="G258" s="17">
        <v>11950</v>
      </c>
      <c r="H258" s="126" t="s">
        <v>786</v>
      </c>
      <c r="I258" s="28">
        <v>15492</v>
      </c>
      <c r="J258" s="28">
        <v>0</v>
      </c>
      <c r="K258" s="28">
        <v>0</v>
      </c>
      <c r="L258" s="28">
        <v>0</v>
      </c>
      <c r="M258" s="28">
        <f t="shared" si="196"/>
        <v>15492</v>
      </c>
      <c r="N258" s="17">
        <v>0</v>
      </c>
      <c r="O258" s="17">
        <v>0</v>
      </c>
      <c r="P258" s="28">
        <f t="shared" si="176"/>
        <v>0</v>
      </c>
      <c r="Q258" s="28">
        <f t="shared" si="177"/>
        <v>0</v>
      </c>
      <c r="R258" s="28">
        <f t="shared" si="178"/>
        <v>0</v>
      </c>
      <c r="S258" s="28">
        <v>0</v>
      </c>
      <c r="T258" s="28">
        <v>0</v>
      </c>
      <c r="U258" s="28">
        <v>0</v>
      </c>
      <c r="V258" s="28">
        <f>P258+Q258+R258+S258+T258+U258</f>
        <v>0</v>
      </c>
      <c r="W258" s="28">
        <f>IF(P258&gt;15000,15000,P258)</f>
        <v>0</v>
      </c>
      <c r="X258" s="28">
        <f>V258</f>
        <v>0</v>
      </c>
      <c r="Y258" s="28">
        <f t="shared" si="193"/>
        <v>0</v>
      </c>
      <c r="Z258" s="28">
        <f t="shared" si="180"/>
        <v>0</v>
      </c>
      <c r="AA258" s="38">
        <v>0</v>
      </c>
      <c r="AB258" s="38">
        <v>0</v>
      </c>
      <c r="AC258" s="28">
        <v>0</v>
      </c>
      <c r="AD258" s="28">
        <f t="shared" si="194"/>
        <v>0</v>
      </c>
      <c r="AE258" s="28">
        <f>V258-AD258</f>
        <v>0</v>
      </c>
      <c r="AF258" s="78"/>
      <c r="AG258" s="49"/>
      <c r="AH258" s="56"/>
      <c r="AI258" s="56"/>
      <c r="AJ258" s="56"/>
      <c r="AK258" s="56"/>
      <c r="AL258" s="57"/>
    </row>
    <row r="259" spans="1:42" s="45" customFormat="1" ht="30.6" customHeight="1">
      <c r="A259" s="152">
        <v>250</v>
      </c>
      <c r="B259" s="45" t="s">
        <v>787</v>
      </c>
      <c r="C259" s="23" t="s">
        <v>787</v>
      </c>
      <c r="D259" s="23" t="s">
        <v>788</v>
      </c>
      <c r="E259" s="23" t="s">
        <v>307</v>
      </c>
      <c r="F259" s="45">
        <v>1115158333</v>
      </c>
      <c r="G259" s="45">
        <v>11617</v>
      </c>
      <c r="H259" s="45" t="s">
        <v>789</v>
      </c>
      <c r="I259" s="28">
        <v>18000</v>
      </c>
      <c r="J259" s="14">
        <v>0</v>
      </c>
      <c r="K259" s="14">
        <v>0</v>
      </c>
      <c r="L259" s="14">
        <v>0</v>
      </c>
      <c r="M259" s="14">
        <f>I259+J259+K259+L259</f>
        <v>18000</v>
      </c>
      <c r="N259" s="14">
        <v>31</v>
      </c>
      <c r="O259" s="14">
        <v>0</v>
      </c>
      <c r="P259" s="28">
        <f t="shared" si="176"/>
        <v>18000</v>
      </c>
      <c r="Q259" s="28">
        <f t="shared" si="177"/>
        <v>0</v>
      </c>
      <c r="R259" s="28">
        <f t="shared" si="178"/>
        <v>0</v>
      </c>
      <c r="S259" s="14">
        <v>0</v>
      </c>
      <c r="T259" s="14">
        <v>0</v>
      </c>
      <c r="U259" s="14">
        <v>0</v>
      </c>
      <c r="V259" s="14">
        <f t="shared" ref="V259:V264" si="197">P259+Q259+R259+S259+T259+U259</f>
        <v>18000</v>
      </c>
      <c r="W259" s="14">
        <f t="shared" ref="W259:W264" si="198">IF(P259&gt;15000,15000,P259)</f>
        <v>15000</v>
      </c>
      <c r="X259" s="14">
        <f t="shared" ref="X259:X264" si="199">V259</f>
        <v>18000</v>
      </c>
      <c r="Y259" s="28">
        <f t="shared" si="193"/>
        <v>1800</v>
      </c>
      <c r="Z259" s="28">
        <f t="shared" si="180"/>
        <v>135</v>
      </c>
      <c r="AA259" s="14">
        <v>0</v>
      </c>
      <c r="AB259" s="14">
        <v>0</v>
      </c>
      <c r="AC259" s="14">
        <v>0</v>
      </c>
      <c r="AD259" s="14">
        <f t="shared" si="194"/>
        <v>1935</v>
      </c>
      <c r="AE259" s="14">
        <f t="shared" ref="AE259:AE269" si="200">V259-AD259</f>
        <v>16065</v>
      </c>
      <c r="AF259" s="34" t="s">
        <v>86</v>
      </c>
      <c r="AG259" s="47">
        <v>44235</v>
      </c>
    </row>
    <row r="260" spans="1:42" s="45" customFormat="1" ht="30.6" customHeight="1">
      <c r="A260" s="152">
        <v>251</v>
      </c>
      <c r="B260" s="45" t="s">
        <v>787</v>
      </c>
      <c r="C260" s="23" t="s">
        <v>790</v>
      </c>
      <c r="D260" s="23" t="s">
        <v>791</v>
      </c>
      <c r="E260" s="23" t="s">
        <v>313</v>
      </c>
      <c r="F260" s="45">
        <v>1115249582</v>
      </c>
      <c r="G260" s="45">
        <v>11651</v>
      </c>
      <c r="H260" s="114" t="s">
        <v>792</v>
      </c>
      <c r="I260" s="28">
        <v>16400</v>
      </c>
      <c r="J260" s="45">
        <v>0</v>
      </c>
      <c r="K260" s="45">
        <v>0</v>
      </c>
      <c r="L260" s="45">
        <v>0</v>
      </c>
      <c r="M260" s="14">
        <f t="shared" ref="M260:M264" si="201">I260+J260+K260+L260</f>
        <v>16400</v>
      </c>
      <c r="N260" s="14">
        <v>31</v>
      </c>
      <c r="O260" s="14">
        <v>0</v>
      </c>
      <c r="P260" s="28">
        <f t="shared" si="176"/>
        <v>16400</v>
      </c>
      <c r="Q260" s="28">
        <f t="shared" si="177"/>
        <v>0</v>
      </c>
      <c r="R260" s="28">
        <f t="shared" si="178"/>
        <v>0</v>
      </c>
      <c r="S260" s="14">
        <v>0</v>
      </c>
      <c r="T260" s="14">
        <v>0</v>
      </c>
      <c r="U260" s="14">
        <v>0</v>
      </c>
      <c r="V260" s="14">
        <f t="shared" si="197"/>
        <v>16400</v>
      </c>
      <c r="W260" s="14">
        <f t="shared" si="198"/>
        <v>15000</v>
      </c>
      <c r="X260" s="14">
        <f t="shared" si="199"/>
        <v>16400</v>
      </c>
      <c r="Y260" s="28">
        <f t="shared" si="193"/>
        <v>1800</v>
      </c>
      <c r="Z260" s="28">
        <f t="shared" si="180"/>
        <v>123</v>
      </c>
      <c r="AA260" s="14">
        <v>0</v>
      </c>
      <c r="AB260" s="14">
        <v>0</v>
      </c>
      <c r="AC260" s="14">
        <v>0</v>
      </c>
      <c r="AD260" s="14">
        <f t="shared" si="194"/>
        <v>1923</v>
      </c>
      <c r="AE260" s="14">
        <f t="shared" si="200"/>
        <v>14477</v>
      </c>
      <c r="AF260" s="34" t="s">
        <v>86</v>
      </c>
      <c r="AG260" s="47">
        <v>44235</v>
      </c>
    </row>
    <row r="261" spans="1:42" s="42" customFormat="1" ht="30.6" customHeight="1">
      <c r="A261" s="13">
        <v>252</v>
      </c>
      <c r="B261" s="16" t="s">
        <v>793</v>
      </c>
      <c r="C261" s="12" t="s">
        <v>793</v>
      </c>
      <c r="D261" s="12" t="s">
        <v>794</v>
      </c>
      <c r="E261" s="12" t="s">
        <v>307</v>
      </c>
      <c r="F261" s="17">
        <v>1320265380</v>
      </c>
      <c r="G261" s="17">
        <v>844</v>
      </c>
      <c r="H261" s="80" t="s">
        <v>795</v>
      </c>
      <c r="I261" s="28">
        <v>18000</v>
      </c>
      <c r="J261" s="28">
        <v>0</v>
      </c>
      <c r="K261" s="28">
        <v>0</v>
      </c>
      <c r="L261" s="28">
        <v>0</v>
      </c>
      <c r="M261" s="28">
        <f t="shared" si="201"/>
        <v>18000</v>
      </c>
      <c r="N261" s="17">
        <v>31</v>
      </c>
      <c r="O261" s="17">
        <v>0</v>
      </c>
      <c r="P261" s="28">
        <f>ROUND(I261/31*N261,0)</f>
        <v>18000</v>
      </c>
      <c r="Q261" s="28">
        <f>ROUND(J261/31*N261,0)</f>
        <v>0</v>
      </c>
      <c r="R261" s="28">
        <f>ROUND(K261/31*N261,0)</f>
        <v>0</v>
      </c>
      <c r="S261" s="28">
        <v>0</v>
      </c>
      <c r="T261" s="28">
        <v>0</v>
      </c>
      <c r="U261" s="28">
        <v>0</v>
      </c>
      <c r="V261" s="28">
        <f t="shared" si="197"/>
        <v>18000</v>
      </c>
      <c r="W261" s="28">
        <f t="shared" si="198"/>
        <v>15000</v>
      </c>
      <c r="X261" s="28">
        <f t="shared" si="199"/>
        <v>18000</v>
      </c>
      <c r="Y261" s="28">
        <f t="shared" si="193"/>
        <v>1800</v>
      </c>
      <c r="Z261" s="28">
        <f t="shared" si="180"/>
        <v>135</v>
      </c>
      <c r="AA261" s="38">
        <v>0</v>
      </c>
      <c r="AB261" s="28">
        <v>0</v>
      </c>
      <c r="AC261" s="28">
        <v>0</v>
      </c>
      <c r="AD261" s="28">
        <f t="shared" si="194"/>
        <v>1935</v>
      </c>
      <c r="AE261" s="28">
        <f t="shared" si="200"/>
        <v>16065</v>
      </c>
      <c r="AF261" s="78" t="s">
        <v>86</v>
      </c>
      <c r="AG261" s="49">
        <v>44234</v>
      </c>
      <c r="AH261" s="68"/>
      <c r="AI261" s="72"/>
      <c r="AJ261" s="70"/>
      <c r="AK261" s="70"/>
      <c r="AL261" s="59"/>
      <c r="AM261" s="70"/>
      <c r="AN261" s="70"/>
      <c r="AO261" s="70"/>
      <c r="AP261" s="70"/>
    </row>
    <row r="262" spans="1:42" s="42" customFormat="1" ht="30.6" customHeight="1">
      <c r="A262" s="152">
        <v>253</v>
      </c>
      <c r="B262" s="16" t="s">
        <v>796</v>
      </c>
      <c r="C262" s="23" t="s">
        <v>797</v>
      </c>
      <c r="D262" s="23" t="s">
        <v>798</v>
      </c>
      <c r="E262" s="23" t="s">
        <v>313</v>
      </c>
      <c r="F262" s="17">
        <v>1313595940</v>
      </c>
      <c r="G262" s="17">
        <v>11625</v>
      </c>
      <c r="H262" s="71" t="s">
        <v>799</v>
      </c>
      <c r="I262" s="28">
        <v>18000</v>
      </c>
      <c r="J262" s="28">
        <v>0</v>
      </c>
      <c r="K262" s="28">
        <v>0</v>
      </c>
      <c r="L262" s="28">
        <v>0</v>
      </c>
      <c r="M262" s="28">
        <f t="shared" si="201"/>
        <v>18000</v>
      </c>
      <c r="N262" s="17">
        <v>31</v>
      </c>
      <c r="O262" s="17">
        <v>0</v>
      </c>
      <c r="P262" s="28">
        <f t="shared" ref="P262:P264" si="202">ROUND(I262/31*N262,0)</f>
        <v>18000</v>
      </c>
      <c r="Q262" s="28">
        <f t="shared" ref="Q262:Q264" si="203">ROUND(J262/31*N262,0)</f>
        <v>0</v>
      </c>
      <c r="R262" s="28">
        <f t="shared" ref="R262:R264" si="204">ROUND(K262/31*N262,0)</f>
        <v>0</v>
      </c>
      <c r="S262" s="28">
        <v>0</v>
      </c>
      <c r="T262" s="28">
        <v>0</v>
      </c>
      <c r="U262" s="28">
        <v>0</v>
      </c>
      <c r="V262" s="28">
        <f t="shared" si="197"/>
        <v>18000</v>
      </c>
      <c r="W262" s="28">
        <f t="shared" si="198"/>
        <v>15000</v>
      </c>
      <c r="X262" s="28">
        <f t="shared" si="199"/>
        <v>18000</v>
      </c>
      <c r="Y262" s="28">
        <f t="shared" si="193"/>
        <v>1800</v>
      </c>
      <c r="Z262" s="28">
        <f t="shared" si="180"/>
        <v>135</v>
      </c>
      <c r="AA262" s="38">
        <v>0</v>
      </c>
      <c r="AB262" s="28">
        <v>0</v>
      </c>
      <c r="AC262" s="28">
        <v>0</v>
      </c>
      <c r="AD262" s="28">
        <f t="shared" si="194"/>
        <v>1935</v>
      </c>
      <c r="AE262" s="28">
        <f t="shared" si="200"/>
        <v>16065</v>
      </c>
      <c r="AF262" s="78"/>
      <c r="AG262" s="49"/>
      <c r="AH262" s="58"/>
      <c r="AI262" s="56"/>
      <c r="AJ262" s="56"/>
      <c r="AK262" s="56"/>
      <c r="AL262" s="59"/>
      <c r="AM262" s="56"/>
      <c r="AN262" s="56"/>
      <c r="AO262" s="56"/>
      <c r="AP262" s="57"/>
    </row>
    <row r="263" spans="1:42" s="42" customFormat="1" ht="30.6" customHeight="1">
      <c r="A263" s="152">
        <v>254</v>
      </c>
      <c r="B263" s="16" t="s">
        <v>796</v>
      </c>
      <c r="C263" s="12" t="s">
        <v>375</v>
      </c>
      <c r="D263" s="12" t="s">
        <v>800</v>
      </c>
      <c r="E263" s="12" t="s">
        <v>313</v>
      </c>
      <c r="F263" s="13">
        <v>1114526820</v>
      </c>
      <c r="G263" s="14">
        <v>1246</v>
      </c>
      <c r="H263" s="139" t="s">
        <v>801</v>
      </c>
      <c r="I263" s="28">
        <v>16400</v>
      </c>
      <c r="J263" s="28">
        <v>0</v>
      </c>
      <c r="K263" s="28">
        <v>0</v>
      </c>
      <c r="L263" s="28">
        <v>0</v>
      </c>
      <c r="M263" s="28">
        <f t="shared" si="201"/>
        <v>16400</v>
      </c>
      <c r="N263" s="17">
        <v>31</v>
      </c>
      <c r="O263" s="17">
        <v>0</v>
      </c>
      <c r="P263" s="28">
        <f t="shared" si="202"/>
        <v>16400</v>
      </c>
      <c r="Q263" s="28">
        <f t="shared" si="203"/>
        <v>0</v>
      </c>
      <c r="R263" s="28">
        <f t="shared" si="204"/>
        <v>0</v>
      </c>
      <c r="S263" s="28">
        <v>0</v>
      </c>
      <c r="T263" s="28">
        <v>0</v>
      </c>
      <c r="U263" s="28">
        <v>0</v>
      </c>
      <c r="V263" s="28">
        <f t="shared" si="197"/>
        <v>16400</v>
      </c>
      <c r="W263" s="28">
        <f t="shared" si="198"/>
        <v>15000</v>
      </c>
      <c r="X263" s="28">
        <f t="shared" si="199"/>
        <v>16400</v>
      </c>
      <c r="Y263" s="28">
        <f t="shared" si="193"/>
        <v>1800</v>
      </c>
      <c r="Z263" s="28">
        <f t="shared" si="180"/>
        <v>123</v>
      </c>
      <c r="AA263" s="38">
        <v>0</v>
      </c>
      <c r="AB263" s="28">
        <v>0</v>
      </c>
      <c r="AC263" s="28">
        <v>0</v>
      </c>
      <c r="AD263" s="28">
        <f t="shared" si="194"/>
        <v>1923</v>
      </c>
      <c r="AE263" s="28">
        <f t="shared" si="200"/>
        <v>14477</v>
      </c>
      <c r="AF263" s="78"/>
      <c r="AG263" s="48"/>
      <c r="AH263" s="58"/>
      <c r="AI263" s="70"/>
      <c r="AJ263" s="70"/>
      <c r="AK263" s="70"/>
      <c r="AL263" s="59"/>
      <c r="AM263" s="70"/>
      <c r="AN263" s="70"/>
      <c r="AO263" s="70"/>
      <c r="AP263" s="70"/>
    </row>
    <row r="264" spans="1:42" s="42" customFormat="1" ht="30.6" customHeight="1">
      <c r="A264" s="13">
        <v>255</v>
      </c>
      <c r="B264" s="16" t="s">
        <v>796</v>
      </c>
      <c r="C264" s="12" t="s">
        <v>280</v>
      </c>
      <c r="D264" s="23" t="s">
        <v>561</v>
      </c>
      <c r="E264" s="12" t="s">
        <v>317</v>
      </c>
      <c r="F264" s="115">
        <v>1115273416</v>
      </c>
      <c r="G264" s="14">
        <v>11628</v>
      </c>
      <c r="H264" s="126" t="s">
        <v>802</v>
      </c>
      <c r="I264" s="28">
        <v>15492</v>
      </c>
      <c r="J264" s="28">
        <v>0</v>
      </c>
      <c r="K264" s="28">
        <v>0</v>
      </c>
      <c r="L264" s="28">
        <v>0</v>
      </c>
      <c r="M264" s="28">
        <f t="shared" si="201"/>
        <v>15492</v>
      </c>
      <c r="N264" s="17">
        <v>0</v>
      </c>
      <c r="O264" s="17">
        <v>0</v>
      </c>
      <c r="P264" s="28">
        <f t="shared" si="202"/>
        <v>0</v>
      </c>
      <c r="Q264" s="28">
        <f t="shared" si="203"/>
        <v>0</v>
      </c>
      <c r="R264" s="28">
        <f t="shared" si="204"/>
        <v>0</v>
      </c>
      <c r="S264" s="28">
        <v>0</v>
      </c>
      <c r="T264" s="28">
        <v>0</v>
      </c>
      <c r="U264" s="28">
        <v>0</v>
      </c>
      <c r="V264" s="28">
        <f t="shared" si="197"/>
        <v>0</v>
      </c>
      <c r="W264" s="28">
        <f t="shared" si="198"/>
        <v>0</v>
      </c>
      <c r="X264" s="28">
        <f t="shared" si="199"/>
        <v>0</v>
      </c>
      <c r="Y264" s="28">
        <f t="shared" si="193"/>
        <v>0</v>
      </c>
      <c r="Z264" s="28">
        <f t="shared" si="180"/>
        <v>0</v>
      </c>
      <c r="AA264" s="38">
        <v>0</v>
      </c>
      <c r="AB264" s="28">
        <v>0</v>
      </c>
      <c r="AC264" s="28">
        <v>0</v>
      </c>
      <c r="AD264" s="28">
        <f t="shared" si="194"/>
        <v>0</v>
      </c>
      <c r="AE264" s="28">
        <f t="shared" si="200"/>
        <v>0</v>
      </c>
      <c r="AF264" s="77"/>
      <c r="AG264" s="47"/>
      <c r="AH264" s="58"/>
      <c r="AI264" s="70"/>
      <c r="AJ264" s="70"/>
      <c r="AK264" s="70"/>
      <c r="AL264" s="59"/>
      <c r="AM264" s="70"/>
      <c r="AN264" s="70"/>
      <c r="AO264" s="70"/>
      <c r="AP264" s="70"/>
    </row>
    <row r="265" spans="1:42" s="42" customFormat="1" ht="30.6" customHeight="1">
      <c r="A265" s="152">
        <v>256</v>
      </c>
      <c r="B265" s="16" t="s">
        <v>803</v>
      </c>
      <c r="C265" s="12" t="s">
        <v>803</v>
      </c>
      <c r="D265" s="12" t="s">
        <v>794</v>
      </c>
      <c r="E265" s="12" t="s">
        <v>313</v>
      </c>
      <c r="F265" s="17">
        <v>1113210036</v>
      </c>
      <c r="G265" s="14">
        <v>11745</v>
      </c>
      <c r="H265" s="146">
        <v>100149533546</v>
      </c>
      <c r="I265" s="28">
        <v>16400</v>
      </c>
      <c r="J265" s="28">
        <v>0</v>
      </c>
      <c r="K265" s="28">
        <v>0</v>
      </c>
      <c r="L265" s="28">
        <v>0</v>
      </c>
      <c r="M265" s="28">
        <f>I265+J265+K265+L265</f>
        <v>16400</v>
      </c>
      <c r="N265" s="17">
        <v>31</v>
      </c>
      <c r="O265" s="17">
        <v>0</v>
      </c>
      <c r="P265" s="28">
        <f>ROUND(I265/31*N265,0)</f>
        <v>16400</v>
      </c>
      <c r="Q265" s="28">
        <f>ROUND(J265/31*N265,0)</f>
        <v>0</v>
      </c>
      <c r="R265" s="28">
        <f>ROUND(K265/31*N265,0)</f>
        <v>0</v>
      </c>
      <c r="S265" s="28">
        <v>0</v>
      </c>
      <c r="T265" s="28">
        <v>0</v>
      </c>
      <c r="U265" s="28">
        <v>0</v>
      </c>
      <c r="V265" s="28">
        <f>P265+Q265+R265+S265+T265+U265</f>
        <v>16400</v>
      </c>
      <c r="W265" s="28">
        <f>IF(P265&gt;15000,15000,P265)</f>
        <v>15000</v>
      </c>
      <c r="X265" s="28">
        <f>V265</f>
        <v>16400</v>
      </c>
      <c r="Y265" s="28">
        <f t="shared" si="193"/>
        <v>1800</v>
      </c>
      <c r="Z265" s="28">
        <f t="shared" si="180"/>
        <v>123</v>
      </c>
      <c r="AA265" s="38">
        <v>0</v>
      </c>
      <c r="AB265" s="28">
        <v>0</v>
      </c>
      <c r="AC265" s="28">
        <v>0</v>
      </c>
      <c r="AD265" s="28">
        <f t="shared" si="194"/>
        <v>1923</v>
      </c>
      <c r="AE265" s="28">
        <f t="shared" si="200"/>
        <v>14477</v>
      </c>
      <c r="AF265" s="78" t="s">
        <v>86</v>
      </c>
      <c r="AG265" s="49">
        <v>44234</v>
      </c>
      <c r="AH265" s="58"/>
      <c r="AI265" s="58"/>
      <c r="AJ265" s="59"/>
      <c r="AK265" s="59"/>
      <c r="AL265" s="59"/>
      <c r="AM265" s="59"/>
      <c r="AN265" s="59"/>
      <c r="AO265" s="59"/>
      <c r="AP265" s="59"/>
    </row>
    <row r="266" spans="1:42" s="42" customFormat="1" ht="30.6" customHeight="1">
      <c r="A266" s="152">
        <v>257</v>
      </c>
      <c r="B266" s="16" t="s">
        <v>804</v>
      </c>
      <c r="C266" s="23" t="s">
        <v>804</v>
      </c>
      <c r="D266" s="23" t="s">
        <v>805</v>
      </c>
      <c r="E266" s="23" t="s">
        <v>307</v>
      </c>
      <c r="F266" s="122">
        <v>1013787952</v>
      </c>
      <c r="G266" s="17">
        <v>11705</v>
      </c>
      <c r="H266" s="114" t="s">
        <v>806</v>
      </c>
      <c r="I266" s="28">
        <v>20000</v>
      </c>
      <c r="J266" s="28">
        <v>0</v>
      </c>
      <c r="K266" s="28">
        <v>0</v>
      </c>
      <c r="L266" s="28">
        <v>0</v>
      </c>
      <c r="M266" s="28">
        <f>I266+J266+K266+L266</f>
        <v>20000</v>
      </c>
      <c r="N266" s="17">
        <v>31</v>
      </c>
      <c r="O266" s="17">
        <v>0</v>
      </c>
      <c r="P266" s="28">
        <f t="shared" ref="P266:P268" si="205">ROUND(I266/31*N266,0)</f>
        <v>20000</v>
      </c>
      <c r="Q266" s="28">
        <f t="shared" ref="Q266:Q268" si="206">ROUND(J266/31*N266,0)</f>
        <v>0</v>
      </c>
      <c r="R266" s="28">
        <f t="shared" ref="R266:R268" si="207">ROUND(K266/31*N266,0)</f>
        <v>0</v>
      </c>
      <c r="S266" s="28">
        <v>0</v>
      </c>
      <c r="T266" s="28">
        <v>0</v>
      </c>
      <c r="U266" s="28">
        <v>0</v>
      </c>
      <c r="V266" s="28">
        <f>P266+Q266+R266+S266+T266+U266</f>
        <v>20000</v>
      </c>
      <c r="W266" s="28">
        <f>IF(P266&gt;15000,15000,P266)</f>
        <v>15000</v>
      </c>
      <c r="X266" s="28">
        <f>V266</f>
        <v>20000</v>
      </c>
      <c r="Y266" s="28">
        <f t="shared" si="193"/>
        <v>1800</v>
      </c>
      <c r="Z266" s="28">
        <f t="shared" si="180"/>
        <v>150</v>
      </c>
      <c r="AA266" s="38">
        <v>0</v>
      </c>
      <c r="AB266" s="28">
        <v>0</v>
      </c>
      <c r="AC266" s="28">
        <v>0</v>
      </c>
      <c r="AD266" s="28">
        <f t="shared" si="194"/>
        <v>1950</v>
      </c>
      <c r="AE266" s="28">
        <f t="shared" si="200"/>
        <v>18050</v>
      </c>
      <c r="AF266" s="34" t="s">
        <v>86</v>
      </c>
      <c r="AG266" s="47">
        <v>44234</v>
      </c>
      <c r="AH266" s="58"/>
      <c r="AI266" s="59"/>
      <c r="AJ266" s="59"/>
      <c r="AK266" s="59"/>
      <c r="AL266" s="59"/>
      <c r="AM266" s="59"/>
      <c r="AN266" s="59"/>
      <c r="AO266" s="59"/>
      <c r="AP266" s="59"/>
    </row>
    <row r="267" spans="1:42" s="42" customFormat="1" ht="30.6" customHeight="1">
      <c r="A267" s="13">
        <v>258</v>
      </c>
      <c r="B267" s="16" t="s">
        <v>804</v>
      </c>
      <c r="C267" s="23" t="s">
        <v>74</v>
      </c>
      <c r="D267" s="23" t="s">
        <v>807</v>
      </c>
      <c r="E267" s="23" t="s">
        <v>317</v>
      </c>
      <c r="F267" s="117">
        <v>1014077437</v>
      </c>
      <c r="G267" s="17">
        <v>11706</v>
      </c>
      <c r="H267" s="114" t="s">
        <v>808</v>
      </c>
      <c r="I267" s="28">
        <v>15492</v>
      </c>
      <c r="J267" s="28">
        <v>0</v>
      </c>
      <c r="K267" s="28">
        <v>0</v>
      </c>
      <c r="L267" s="28">
        <v>0</v>
      </c>
      <c r="M267" s="28">
        <f>I267+J267+K267+L267</f>
        <v>15492</v>
      </c>
      <c r="N267" s="17">
        <v>0</v>
      </c>
      <c r="O267" s="17">
        <v>0</v>
      </c>
      <c r="P267" s="28">
        <f t="shared" si="205"/>
        <v>0</v>
      </c>
      <c r="Q267" s="28">
        <f t="shared" si="206"/>
        <v>0</v>
      </c>
      <c r="R267" s="28">
        <f t="shared" si="207"/>
        <v>0</v>
      </c>
      <c r="S267" s="28">
        <v>0</v>
      </c>
      <c r="T267" s="28">
        <v>0</v>
      </c>
      <c r="U267" s="28">
        <v>0</v>
      </c>
      <c r="V267" s="28">
        <f>P267+Q267+R267+S267+T267+U267</f>
        <v>0</v>
      </c>
      <c r="W267" s="28">
        <f>IF(P267&gt;15000,15000,P267)</f>
        <v>0</v>
      </c>
      <c r="X267" s="28">
        <f>V267</f>
        <v>0</v>
      </c>
      <c r="Y267" s="28">
        <f t="shared" si="193"/>
        <v>0</v>
      </c>
      <c r="Z267" s="28">
        <f t="shared" si="180"/>
        <v>0</v>
      </c>
      <c r="AA267" s="38">
        <v>0</v>
      </c>
      <c r="AB267" s="28">
        <v>0</v>
      </c>
      <c r="AC267" s="28">
        <v>0</v>
      </c>
      <c r="AD267" s="28">
        <f t="shared" si="194"/>
        <v>0</v>
      </c>
      <c r="AE267" s="28">
        <f t="shared" si="200"/>
        <v>0</v>
      </c>
      <c r="AF267" s="34"/>
      <c r="AG267" s="47"/>
      <c r="AH267" s="58"/>
      <c r="AI267" s="59"/>
      <c r="AJ267" s="59"/>
      <c r="AK267" s="59"/>
      <c r="AL267" s="59"/>
      <c r="AM267" s="59"/>
      <c r="AN267" s="59"/>
      <c r="AO267" s="59"/>
      <c r="AP267" s="59"/>
    </row>
    <row r="268" spans="1:42" s="42" customFormat="1" ht="30.6" customHeight="1">
      <c r="A268" s="152">
        <v>259</v>
      </c>
      <c r="B268" s="16" t="s">
        <v>804</v>
      </c>
      <c r="C268" s="213" t="s">
        <v>809</v>
      </c>
      <c r="D268" s="23" t="s">
        <v>810</v>
      </c>
      <c r="E268" s="23" t="s">
        <v>317</v>
      </c>
      <c r="F268" s="113">
        <v>1115742393</v>
      </c>
      <c r="G268" s="17">
        <v>11893</v>
      </c>
      <c r="H268" s="126" t="s">
        <v>811</v>
      </c>
      <c r="I268" s="28">
        <v>15492</v>
      </c>
      <c r="J268" s="28">
        <v>0</v>
      </c>
      <c r="K268" s="28">
        <v>0</v>
      </c>
      <c r="L268" s="28">
        <v>0</v>
      </c>
      <c r="M268" s="28">
        <f>I268+J268+K268+L268</f>
        <v>15492</v>
      </c>
      <c r="N268" s="17">
        <v>16</v>
      </c>
      <c r="O268" s="17">
        <v>0</v>
      </c>
      <c r="P268" s="28">
        <f t="shared" si="205"/>
        <v>7996</v>
      </c>
      <c r="Q268" s="28">
        <f t="shared" si="206"/>
        <v>0</v>
      </c>
      <c r="R268" s="28">
        <f t="shared" si="207"/>
        <v>0</v>
      </c>
      <c r="S268" s="28">
        <v>0</v>
      </c>
      <c r="T268" s="28">
        <v>0</v>
      </c>
      <c r="U268" s="28">
        <v>0</v>
      </c>
      <c r="V268" s="28">
        <f>P268+Q268+R268+S268+T268+U268</f>
        <v>7996</v>
      </c>
      <c r="W268" s="28">
        <f>IF(P268&gt;15000,15000,P268)</f>
        <v>7996</v>
      </c>
      <c r="X268" s="28">
        <f>V268</f>
        <v>7996</v>
      </c>
      <c r="Y268" s="28">
        <f t="shared" si="193"/>
        <v>960</v>
      </c>
      <c r="Z268" s="28">
        <f t="shared" si="180"/>
        <v>60</v>
      </c>
      <c r="AA268" s="38">
        <v>0</v>
      </c>
      <c r="AB268" s="28">
        <v>0</v>
      </c>
      <c r="AC268" s="28">
        <v>0</v>
      </c>
      <c r="AD268" s="28">
        <f t="shared" si="194"/>
        <v>1020</v>
      </c>
      <c r="AE268" s="28">
        <f t="shared" si="200"/>
        <v>6976</v>
      </c>
      <c r="AF268" s="34" t="s">
        <v>86</v>
      </c>
      <c r="AG268" s="47">
        <v>44234</v>
      </c>
      <c r="AH268" s="58"/>
      <c r="AI268" s="59"/>
      <c r="AJ268" s="59"/>
      <c r="AK268" s="59"/>
      <c r="AL268" s="59"/>
      <c r="AM268" s="59"/>
      <c r="AN268" s="59"/>
      <c r="AO268" s="59"/>
      <c r="AP268" s="59"/>
    </row>
    <row r="269" spans="1:42" s="42" customFormat="1" ht="30.6" customHeight="1">
      <c r="A269" s="152">
        <v>260</v>
      </c>
      <c r="B269" s="16" t="s">
        <v>812</v>
      </c>
      <c r="C269" s="12" t="s">
        <v>812</v>
      </c>
      <c r="D269" s="23" t="s">
        <v>813</v>
      </c>
      <c r="E269" s="23" t="s">
        <v>307</v>
      </c>
      <c r="F269" s="122">
        <v>1013574868</v>
      </c>
      <c r="G269" s="17">
        <v>11895</v>
      </c>
      <c r="H269" s="114" t="s">
        <v>814</v>
      </c>
      <c r="I269" s="28">
        <v>20000</v>
      </c>
      <c r="J269" s="28">
        <v>0</v>
      </c>
      <c r="K269" s="28">
        <v>0</v>
      </c>
      <c r="L269" s="28">
        <v>0</v>
      </c>
      <c r="M269" s="28">
        <f>I269+J269+K269+L269</f>
        <v>20000</v>
      </c>
      <c r="N269" s="17">
        <v>31</v>
      </c>
      <c r="O269" s="17">
        <v>0</v>
      </c>
      <c r="P269" s="28">
        <f>ROUND(I269/31*N269,0)</f>
        <v>20000</v>
      </c>
      <c r="Q269" s="28">
        <f>ROUND(J269/31*N269,0)</f>
        <v>0</v>
      </c>
      <c r="R269" s="28">
        <f>ROUND(K269/31*N269,0)</f>
        <v>0</v>
      </c>
      <c r="S269" s="28">
        <v>0</v>
      </c>
      <c r="T269" s="28">
        <v>0</v>
      </c>
      <c r="U269" s="28">
        <v>0</v>
      </c>
      <c r="V269" s="28">
        <f>P269+Q269+R269+S269+T269+U269</f>
        <v>20000</v>
      </c>
      <c r="W269" s="28">
        <f>IF(P269&gt;15000,15000,P269)</f>
        <v>15000</v>
      </c>
      <c r="X269" s="28">
        <f>V269</f>
        <v>20000</v>
      </c>
      <c r="Y269" s="28">
        <f t="shared" si="193"/>
        <v>1800</v>
      </c>
      <c r="Z269" s="28">
        <f t="shared" si="180"/>
        <v>150</v>
      </c>
      <c r="AA269" s="38">
        <v>0</v>
      </c>
      <c r="AB269" s="28">
        <v>0</v>
      </c>
      <c r="AC269" s="28">
        <v>0</v>
      </c>
      <c r="AD269" s="28">
        <f t="shared" si="194"/>
        <v>1950</v>
      </c>
      <c r="AE269" s="28">
        <f t="shared" si="200"/>
        <v>18050</v>
      </c>
      <c r="AF269" s="34" t="s">
        <v>86</v>
      </c>
      <c r="AG269" s="47">
        <v>44244</v>
      </c>
      <c r="AH269" s="58"/>
      <c r="AI269" s="58"/>
      <c r="AJ269" s="59"/>
      <c r="AK269" s="59"/>
      <c r="AL269" s="59"/>
      <c r="AM269" s="59"/>
      <c r="AN269" s="59"/>
      <c r="AO269" s="59"/>
      <c r="AP269" s="59"/>
    </row>
    <row r="270" spans="1:42" s="42" customFormat="1" ht="30.6" customHeight="1">
      <c r="A270" s="13">
        <v>261</v>
      </c>
      <c r="B270" s="16" t="s">
        <v>812</v>
      </c>
      <c r="C270" s="23" t="s">
        <v>815</v>
      </c>
      <c r="D270" s="23" t="s">
        <v>816</v>
      </c>
      <c r="E270" s="23" t="s">
        <v>317</v>
      </c>
      <c r="F270" s="193">
        <v>1115582256</v>
      </c>
      <c r="G270" s="17">
        <v>11932</v>
      </c>
      <c r="H270" s="126" t="s">
        <v>817</v>
      </c>
      <c r="I270" s="28">
        <v>15492</v>
      </c>
      <c r="J270" s="28">
        <v>0</v>
      </c>
      <c r="K270" s="28">
        <v>0</v>
      </c>
      <c r="L270" s="28">
        <v>0</v>
      </c>
      <c r="M270" s="28">
        <f t="shared" ref="M270:M271" si="208">I270+J270+K270+L270</f>
        <v>15492</v>
      </c>
      <c r="N270" s="17">
        <v>0</v>
      </c>
      <c r="O270" s="17">
        <v>0</v>
      </c>
      <c r="P270" s="28">
        <f t="shared" ref="P270:P314" si="209">ROUND(I270/31*N270,0)</f>
        <v>0</v>
      </c>
      <c r="Q270" s="28">
        <f t="shared" ref="Q270:Q314" si="210">ROUND(J270/31*N270,0)</f>
        <v>0</v>
      </c>
      <c r="R270" s="28">
        <f t="shared" ref="R270:R314" si="211">ROUND(K270/31*N270,0)</f>
        <v>0</v>
      </c>
      <c r="S270" s="28">
        <v>0</v>
      </c>
      <c r="T270" s="28">
        <v>0</v>
      </c>
      <c r="U270" s="28">
        <v>0</v>
      </c>
      <c r="V270" s="28">
        <f t="shared" ref="V270:V278" si="212">P270+Q270+R270+S270+T270+U270</f>
        <v>0</v>
      </c>
      <c r="W270" s="28">
        <f t="shared" ref="W270:W278" si="213">IF(P270&gt;15000,15000,P270)</f>
        <v>0</v>
      </c>
      <c r="X270" s="28">
        <f t="shared" ref="X270:X278" si="214">V270</f>
        <v>0</v>
      </c>
      <c r="Y270" s="28">
        <f t="shared" si="193"/>
        <v>0</v>
      </c>
      <c r="Z270" s="28">
        <f t="shared" si="180"/>
        <v>0</v>
      </c>
      <c r="AA270" s="38">
        <v>0</v>
      </c>
      <c r="AB270" s="28">
        <v>0</v>
      </c>
      <c r="AC270" s="28">
        <v>0</v>
      </c>
      <c r="AD270" s="28">
        <f t="shared" si="194"/>
        <v>0</v>
      </c>
      <c r="AE270" s="28"/>
      <c r="AF270" s="34"/>
      <c r="AG270" s="47"/>
      <c r="AH270" s="58"/>
      <c r="AI270" s="58"/>
      <c r="AJ270" s="59"/>
      <c r="AK270" s="59"/>
      <c r="AL270" s="59"/>
      <c r="AM270" s="59"/>
      <c r="AN270" s="59"/>
      <c r="AO270" s="59"/>
      <c r="AP270" s="59"/>
    </row>
    <row r="271" spans="1:42" s="42" customFormat="1" ht="30.6" customHeight="1">
      <c r="A271" s="152">
        <v>262</v>
      </c>
      <c r="B271" s="16" t="s">
        <v>812</v>
      </c>
      <c r="C271" s="23" t="s">
        <v>696</v>
      </c>
      <c r="D271" s="23" t="s">
        <v>818</v>
      </c>
      <c r="E271" s="23" t="s">
        <v>317</v>
      </c>
      <c r="F271" s="193">
        <v>1115793166</v>
      </c>
      <c r="G271" s="17">
        <v>11948</v>
      </c>
      <c r="H271" s="126" t="s">
        <v>819</v>
      </c>
      <c r="I271" s="28">
        <v>15492</v>
      </c>
      <c r="J271" s="28">
        <v>0</v>
      </c>
      <c r="K271" s="28">
        <v>0</v>
      </c>
      <c r="L271" s="28">
        <v>0</v>
      </c>
      <c r="M271" s="28">
        <f t="shared" si="208"/>
        <v>15492</v>
      </c>
      <c r="N271" s="17">
        <v>0</v>
      </c>
      <c r="O271" s="17">
        <v>0</v>
      </c>
      <c r="P271" s="28">
        <f t="shared" si="209"/>
        <v>0</v>
      </c>
      <c r="Q271" s="28">
        <f t="shared" si="210"/>
        <v>0</v>
      </c>
      <c r="R271" s="28">
        <f t="shared" si="211"/>
        <v>0</v>
      </c>
      <c r="S271" s="28">
        <v>0</v>
      </c>
      <c r="T271" s="28">
        <v>0</v>
      </c>
      <c r="U271" s="28">
        <v>0</v>
      </c>
      <c r="V271" s="28">
        <f t="shared" si="212"/>
        <v>0</v>
      </c>
      <c r="W271" s="28">
        <f t="shared" si="213"/>
        <v>0</v>
      </c>
      <c r="X271" s="28">
        <f t="shared" si="214"/>
        <v>0</v>
      </c>
      <c r="Y271" s="28">
        <f t="shared" si="193"/>
        <v>0</v>
      </c>
      <c r="Z271" s="28">
        <f t="shared" si="180"/>
        <v>0</v>
      </c>
      <c r="AA271" s="38">
        <v>0</v>
      </c>
      <c r="AB271" s="28">
        <v>0</v>
      </c>
      <c r="AC271" s="28">
        <v>0</v>
      </c>
      <c r="AD271" s="28">
        <f t="shared" si="194"/>
        <v>0</v>
      </c>
      <c r="AE271" s="28"/>
      <c r="AF271" s="34"/>
      <c r="AG271" s="47"/>
      <c r="AH271" s="58"/>
      <c r="AI271" s="58"/>
      <c r="AJ271" s="59"/>
      <c r="AK271" s="59"/>
      <c r="AL271" s="59"/>
      <c r="AM271" s="59"/>
      <c r="AN271" s="59"/>
      <c r="AO271" s="59"/>
      <c r="AP271" s="59"/>
    </row>
    <row r="272" spans="1:42" s="42" customFormat="1" ht="30.6" customHeight="1">
      <c r="A272" s="152">
        <v>263</v>
      </c>
      <c r="B272" s="61" t="s">
        <v>820</v>
      </c>
      <c r="C272" s="12" t="s">
        <v>820</v>
      </c>
      <c r="D272" s="23" t="s">
        <v>821</v>
      </c>
      <c r="E272" s="23" t="s">
        <v>307</v>
      </c>
      <c r="F272" s="13">
        <v>1115393257</v>
      </c>
      <c r="G272" s="60">
        <v>11671</v>
      </c>
      <c r="H272" s="15" t="s">
        <v>822</v>
      </c>
      <c r="I272" s="28">
        <v>16400</v>
      </c>
      <c r="J272" s="28">
        <v>0</v>
      </c>
      <c r="K272" s="28">
        <v>0</v>
      </c>
      <c r="L272" s="28">
        <v>0</v>
      </c>
      <c r="M272" s="28">
        <f>I272+J272+K272+L272</f>
        <v>16400</v>
      </c>
      <c r="N272" s="17">
        <v>0</v>
      </c>
      <c r="O272" s="17">
        <v>0</v>
      </c>
      <c r="P272" s="28">
        <f t="shared" si="209"/>
        <v>0</v>
      </c>
      <c r="Q272" s="28">
        <f t="shared" si="210"/>
        <v>0</v>
      </c>
      <c r="R272" s="28">
        <f t="shared" si="211"/>
        <v>0</v>
      </c>
      <c r="S272" s="28">
        <v>0</v>
      </c>
      <c r="T272" s="28">
        <v>0</v>
      </c>
      <c r="U272" s="28">
        <v>0</v>
      </c>
      <c r="V272" s="28">
        <f t="shared" si="212"/>
        <v>0</v>
      </c>
      <c r="W272" s="28">
        <f t="shared" si="213"/>
        <v>0</v>
      </c>
      <c r="X272" s="28">
        <f t="shared" si="214"/>
        <v>0</v>
      </c>
      <c r="Y272" s="28">
        <f t="shared" si="193"/>
        <v>0</v>
      </c>
      <c r="Z272" s="28">
        <f t="shared" si="180"/>
        <v>0</v>
      </c>
      <c r="AA272" s="38">
        <v>0</v>
      </c>
      <c r="AB272" s="28">
        <v>0</v>
      </c>
      <c r="AC272" s="28">
        <v>0</v>
      </c>
      <c r="AD272" s="28">
        <f t="shared" si="194"/>
        <v>0</v>
      </c>
      <c r="AE272" s="28">
        <f t="shared" ref="AE272:AE278" si="215">V272-AD272</f>
        <v>0</v>
      </c>
      <c r="AF272" s="34"/>
      <c r="AG272" s="47"/>
      <c r="AH272" s="58"/>
      <c r="AI272" s="58"/>
      <c r="AJ272" s="59"/>
      <c r="AK272" s="59"/>
      <c r="AL272" s="59"/>
      <c r="AM272" s="59"/>
      <c r="AN272" s="59"/>
      <c r="AO272" s="59"/>
      <c r="AP272" s="59"/>
    </row>
    <row r="273" spans="1:42" s="42" customFormat="1" ht="30.6" customHeight="1">
      <c r="A273" s="13">
        <v>264</v>
      </c>
      <c r="B273" s="61" t="s">
        <v>820</v>
      </c>
      <c r="C273" s="12" t="s">
        <v>429</v>
      </c>
      <c r="D273" s="23" t="s">
        <v>823</v>
      </c>
      <c r="E273" s="23" t="s">
        <v>317</v>
      </c>
      <c r="F273" s="13">
        <v>1115393295</v>
      </c>
      <c r="G273" s="16">
        <v>11670</v>
      </c>
      <c r="H273" s="15" t="s">
        <v>824</v>
      </c>
      <c r="I273" s="28">
        <v>15492</v>
      </c>
      <c r="J273" s="28">
        <v>0</v>
      </c>
      <c r="K273" s="28">
        <v>0</v>
      </c>
      <c r="L273" s="28">
        <v>0</v>
      </c>
      <c r="M273" s="28">
        <f t="shared" ref="M273:M278" si="216">I273+J273+K273+L273</f>
        <v>15492</v>
      </c>
      <c r="N273" s="17">
        <v>0</v>
      </c>
      <c r="O273" s="17">
        <v>0</v>
      </c>
      <c r="P273" s="28">
        <f t="shared" si="209"/>
        <v>0</v>
      </c>
      <c r="Q273" s="28">
        <f t="shared" si="210"/>
        <v>0</v>
      </c>
      <c r="R273" s="28">
        <f t="shared" si="211"/>
        <v>0</v>
      </c>
      <c r="S273" s="28">
        <v>0</v>
      </c>
      <c r="T273" s="28">
        <v>0</v>
      </c>
      <c r="U273" s="28">
        <v>0</v>
      </c>
      <c r="V273" s="28">
        <f t="shared" si="212"/>
        <v>0</v>
      </c>
      <c r="W273" s="28">
        <f t="shared" si="213"/>
        <v>0</v>
      </c>
      <c r="X273" s="28">
        <f t="shared" si="214"/>
        <v>0</v>
      </c>
      <c r="Y273" s="28">
        <f t="shared" si="193"/>
        <v>0</v>
      </c>
      <c r="Z273" s="28">
        <f t="shared" si="180"/>
        <v>0</v>
      </c>
      <c r="AA273" s="38">
        <v>0</v>
      </c>
      <c r="AB273" s="28">
        <v>0</v>
      </c>
      <c r="AC273" s="28">
        <v>0</v>
      </c>
      <c r="AD273" s="28">
        <f t="shared" si="194"/>
        <v>0</v>
      </c>
      <c r="AE273" s="28">
        <f t="shared" si="215"/>
        <v>0</v>
      </c>
      <c r="AF273" s="94"/>
      <c r="AG273" s="48"/>
      <c r="AH273" s="58"/>
      <c r="AI273" s="58"/>
      <c r="AJ273" s="59"/>
      <c r="AK273" s="59"/>
      <c r="AL273" s="59"/>
      <c r="AM273" s="59"/>
      <c r="AN273" s="59"/>
      <c r="AO273" s="59"/>
      <c r="AP273" s="59"/>
    </row>
    <row r="274" spans="1:42" s="42" customFormat="1" ht="30.6" customHeight="1">
      <c r="A274" s="152">
        <v>265</v>
      </c>
      <c r="B274" s="61" t="s">
        <v>820</v>
      </c>
      <c r="C274" s="12" t="s">
        <v>458</v>
      </c>
      <c r="D274" s="23" t="s">
        <v>825</v>
      </c>
      <c r="E274" s="23" t="s">
        <v>317</v>
      </c>
      <c r="F274" s="13">
        <v>1115393303</v>
      </c>
      <c r="G274" s="16">
        <v>11668</v>
      </c>
      <c r="H274" s="15" t="s">
        <v>826</v>
      </c>
      <c r="I274" s="28">
        <v>15492</v>
      </c>
      <c r="J274" s="28">
        <v>0</v>
      </c>
      <c r="K274" s="28">
        <v>0</v>
      </c>
      <c r="L274" s="28">
        <v>0</v>
      </c>
      <c r="M274" s="28">
        <f t="shared" si="216"/>
        <v>15492</v>
      </c>
      <c r="N274" s="17">
        <v>0</v>
      </c>
      <c r="O274" s="17">
        <v>0</v>
      </c>
      <c r="P274" s="28">
        <f t="shared" si="209"/>
        <v>0</v>
      </c>
      <c r="Q274" s="28">
        <f t="shared" si="210"/>
        <v>0</v>
      </c>
      <c r="R274" s="28">
        <f t="shared" si="211"/>
        <v>0</v>
      </c>
      <c r="S274" s="28">
        <v>0</v>
      </c>
      <c r="T274" s="28">
        <v>0</v>
      </c>
      <c r="U274" s="28">
        <v>0</v>
      </c>
      <c r="V274" s="28">
        <f t="shared" si="212"/>
        <v>0</v>
      </c>
      <c r="W274" s="28">
        <f t="shared" si="213"/>
        <v>0</v>
      </c>
      <c r="X274" s="28">
        <f t="shared" si="214"/>
        <v>0</v>
      </c>
      <c r="Y274" s="28">
        <f t="shared" si="193"/>
        <v>0</v>
      </c>
      <c r="Z274" s="28">
        <f t="shared" si="180"/>
        <v>0</v>
      </c>
      <c r="AA274" s="38">
        <v>0</v>
      </c>
      <c r="AB274" s="28">
        <v>0</v>
      </c>
      <c r="AC274" s="28">
        <v>0</v>
      </c>
      <c r="AD274" s="28">
        <f t="shared" si="194"/>
        <v>0</v>
      </c>
      <c r="AE274" s="28">
        <f t="shared" si="215"/>
        <v>0</v>
      </c>
      <c r="AF274" s="94"/>
      <c r="AG274" s="48"/>
      <c r="AH274" s="58"/>
      <c r="AI274" s="58"/>
      <c r="AJ274" s="59"/>
      <c r="AK274" s="59"/>
      <c r="AL274" s="59"/>
      <c r="AM274" s="59"/>
      <c r="AN274" s="59"/>
      <c r="AO274" s="59"/>
      <c r="AP274" s="59"/>
    </row>
    <row r="275" spans="1:42" s="42" customFormat="1" ht="30.6" customHeight="1">
      <c r="A275" s="152">
        <v>266</v>
      </c>
      <c r="B275" s="61" t="s">
        <v>820</v>
      </c>
      <c r="C275" s="12" t="s">
        <v>827</v>
      </c>
      <c r="D275" s="23" t="s">
        <v>698</v>
      </c>
      <c r="E275" s="23" t="s">
        <v>317</v>
      </c>
      <c r="F275" s="13">
        <v>1115393285</v>
      </c>
      <c r="G275" s="16">
        <v>11669</v>
      </c>
      <c r="H275" s="15" t="s">
        <v>828</v>
      </c>
      <c r="I275" s="28">
        <v>15492</v>
      </c>
      <c r="J275" s="28">
        <v>0</v>
      </c>
      <c r="K275" s="28">
        <v>0</v>
      </c>
      <c r="L275" s="28">
        <v>0</v>
      </c>
      <c r="M275" s="28">
        <f t="shared" si="216"/>
        <v>15492</v>
      </c>
      <c r="N275" s="17">
        <v>0</v>
      </c>
      <c r="O275" s="17">
        <v>0</v>
      </c>
      <c r="P275" s="28">
        <f t="shared" si="209"/>
        <v>0</v>
      </c>
      <c r="Q275" s="28">
        <f t="shared" si="210"/>
        <v>0</v>
      </c>
      <c r="R275" s="28">
        <f t="shared" si="211"/>
        <v>0</v>
      </c>
      <c r="S275" s="28">
        <v>0</v>
      </c>
      <c r="T275" s="28">
        <v>0</v>
      </c>
      <c r="U275" s="28">
        <v>0</v>
      </c>
      <c r="V275" s="28">
        <f t="shared" si="212"/>
        <v>0</v>
      </c>
      <c r="W275" s="28">
        <f t="shared" si="213"/>
        <v>0</v>
      </c>
      <c r="X275" s="28">
        <f t="shared" si="214"/>
        <v>0</v>
      </c>
      <c r="Y275" s="28">
        <f t="shared" si="193"/>
        <v>0</v>
      </c>
      <c r="Z275" s="28">
        <f t="shared" si="180"/>
        <v>0</v>
      </c>
      <c r="AA275" s="38">
        <v>0</v>
      </c>
      <c r="AB275" s="28">
        <v>0</v>
      </c>
      <c r="AC275" s="28">
        <v>0</v>
      </c>
      <c r="AD275" s="28">
        <f t="shared" si="194"/>
        <v>0</v>
      </c>
      <c r="AE275" s="28">
        <f t="shared" si="215"/>
        <v>0</v>
      </c>
      <c r="AF275" s="81"/>
      <c r="AG275" s="47"/>
      <c r="AH275" s="58"/>
      <c r="AI275" s="58"/>
      <c r="AJ275" s="59"/>
      <c r="AK275" s="59"/>
      <c r="AL275" s="59"/>
      <c r="AM275" s="59"/>
      <c r="AN275" s="59"/>
      <c r="AO275" s="59"/>
      <c r="AP275" s="59"/>
    </row>
    <row r="276" spans="1:42" s="42" customFormat="1" ht="30.6" customHeight="1">
      <c r="A276" s="13">
        <v>267</v>
      </c>
      <c r="B276" s="45" t="s">
        <v>829</v>
      </c>
      <c r="C276" s="23" t="s">
        <v>829</v>
      </c>
      <c r="D276" s="23" t="s">
        <v>830</v>
      </c>
      <c r="E276" s="23" t="s">
        <v>307</v>
      </c>
      <c r="F276" s="17">
        <v>2913650409</v>
      </c>
      <c r="G276" s="17">
        <v>11767</v>
      </c>
      <c r="H276" s="114" t="s">
        <v>831</v>
      </c>
      <c r="I276" s="28">
        <v>16400</v>
      </c>
      <c r="J276" s="28">
        <v>0</v>
      </c>
      <c r="K276" s="28">
        <v>0</v>
      </c>
      <c r="L276" s="28">
        <v>0</v>
      </c>
      <c r="M276" s="28">
        <f t="shared" si="216"/>
        <v>16400</v>
      </c>
      <c r="N276" s="17">
        <v>31</v>
      </c>
      <c r="O276" s="17">
        <v>0</v>
      </c>
      <c r="P276" s="28">
        <f t="shared" si="209"/>
        <v>16400</v>
      </c>
      <c r="Q276" s="28">
        <f t="shared" si="210"/>
        <v>0</v>
      </c>
      <c r="R276" s="28">
        <f t="shared" si="211"/>
        <v>0</v>
      </c>
      <c r="S276" s="28">
        <v>0</v>
      </c>
      <c r="T276" s="28">
        <v>0</v>
      </c>
      <c r="U276" s="28">
        <v>0</v>
      </c>
      <c r="V276" s="28">
        <f t="shared" si="212"/>
        <v>16400</v>
      </c>
      <c r="W276" s="28">
        <f t="shared" si="213"/>
        <v>15000</v>
      </c>
      <c r="X276" s="28">
        <f t="shared" si="214"/>
        <v>16400</v>
      </c>
      <c r="Y276" s="28">
        <f t="shared" si="193"/>
        <v>1800</v>
      </c>
      <c r="Z276" s="28">
        <f t="shared" si="180"/>
        <v>123</v>
      </c>
      <c r="AA276" s="38">
        <v>0</v>
      </c>
      <c r="AB276" s="28">
        <v>0</v>
      </c>
      <c r="AC276" s="28">
        <v>0</v>
      </c>
      <c r="AD276" s="28">
        <f t="shared" si="194"/>
        <v>1923</v>
      </c>
      <c r="AE276" s="28">
        <f t="shared" si="215"/>
        <v>14477</v>
      </c>
      <c r="AF276" s="34" t="s">
        <v>86</v>
      </c>
      <c r="AG276" s="47">
        <v>44235</v>
      </c>
      <c r="AH276" s="58"/>
      <c r="AI276" s="59"/>
      <c r="AJ276" s="59"/>
      <c r="AK276" s="59"/>
      <c r="AL276" s="59"/>
      <c r="AM276" s="59"/>
      <c r="AN276" s="59"/>
      <c r="AO276" s="59"/>
      <c r="AP276" s="59"/>
    </row>
    <row r="277" spans="1:42" s="141" customFormat="1" ht="30.6" customHeight="1">
      <c r="A277" s="152">
        <v>268</v>
      </c>
      <c r="B277" s="184" t="s">
        <v>829</v>
      </c>
      <c r="C277" s="228" t="s">
        <v>832</v>
      </c>
      <c r="D277" s="228" t="s">
        <v>833</v>
      </c>
      <c r="E277" s="228" t="s">
        <v>317</v>
      </c>
      <c r="F277" s="186">
        <v>1115639863</v>
      </c>
      <c r="G277" s="186">
        <v>11837</v>
      </c>
      <c r="H277" s="247" t="s">
        <v>834</v>
      </c>
      <c r="I277" s="185">
        <v>15492</v>
      </c>
      <c r="J277" s="185">
        <v>0</v>
      </c>
      <c r="K277" s="185">
        <v>0</v>
      </c>
      <c r="L277" s="185">
        <v>0</v>
      </c>
      <c r="M277" s="185">
        <f t="shared" si="216"/>
        <v>15492</v>
      </c>
      <c r="N277" s="186">
        <v>0</v>
      </c>
      <c r="O277" s="186">
        <v>0</v>
      </c>
      <c r="P277" s="185">
        <f t="shared" si="209"/>
        <v>0</v>
      </c>
      <c r="Q277" s="185">
        <f t="shared" si="210"/>
        <v>0</v>
      </c>
      <c r="R277" s="185">
        <f t="shared" si="211"/>
        <v>0</v>
      </c>
      <c r="S277" s="185">
        <v>0</v>
      </c>
      <c r="T277" s="185">
        <v>0</v>
      </c>
      <c r="U277" s="185">
        <v>0</v>
      </c>
      <c r="V277" s="185">
        <f t="shared" si="212"/>
        <v>0</v>
      </c>
      <c r="W277" s="185">
        <f t="shared" si="213"/>
        <v>0</v>
      </c>
      <c r="X277" s="185">
        <f t="shared" si="214"/>
        <v>0</v>
      </c>
      <c r="Y277" s="185">
        <f t="shared" si="193"/>
        <v>0</v>
      </c>
      <c r="Z277" s="185">
        <f t="shared" ref="Z277:Z279" si="217">CEILING(X277*0.75%,1)</f>
        <v>0</v>
      </c>
      <c r="AA277" s="187">
        <v>0</v>
      </c>
      <c r="AB277" s="185">
        <v>0</v>
      </c>
      <c r="AC277" s="185">
        <v>0</v>
      </c>
      <c r="AD277" s="185">
        <f t="shared" si="194"/>
        <v>0</v>
      </c>
      <c r="AE277" s="185">
        <f t="shared" si="215"/>
        <v>0</v>
      </c>
      <c r="AF277" s="173"/>
      <c r="AG277" s="188"/>
      <c r="AH277" s="220"/>
      <c r="AI277" s="221"/>
      <c r="AJ277" s="221"/>
      <c r="AK277" s="221"/>
      <c r="AL277" s="221"/>
      <c r="AM277" s="221"/>
      <c r="AN277" s="221"/>
      <c r="AO277" s="221"/>
      <c r="AP277" s="221"/>
    </row>
    <row r="278" spans="1:42" s="42" customFormat="1" ht="30.6" customHeight="1">
      <c r="A278" s="152">
        <v>269</v>
      </c>
      <c r="B278" s="45" t="s">
        <v>829</v>
      </c>
      <c r="C278" s="23" t="s">
        <v>835</v>
      </c>
      <c r="D278" s="23" t="s">
        <v>836</v>
      </c>
      <c r="E278" s="23" t="s">
        <v>317</v>
      </c>
      <c r="F278" s="92">
        <v>1115756095</v>
      </c>
      <c r="G278" s="17">
        <v>11914</v>
      </c>
      <c r="H278" s="126" t="s">
        <v>837</v>
      </c>
      <c r="I278" s="28">
        <v>15492</v>
      </c>
      <c r="J278" s="28">
        <v>0</v>
      </c>
      <c r="K278" s="28">
        <v>0</v>
      </c>
      <c r="L278" s="28">
        <v>0</v>
      </c>
      <c r="M278" s="28">
        <f t="shared" si="216"/>
        <v>15492</v>
      </c>
      <c r="N278" s="17">
        <v>15</v>
      </c>
      <c r="O278" s="17">
        <v>0</v>
      </c>
      <c r="P278" s="28">
        <f t="shared" si="209"/>
        <v>7496</v>
      </c>
      <c r="Q278" s="28">
        <f t="shared" si="210"/>
        <v>0</v>
      </c>
      <c r="R278" s="28">
        <f t="shared" si="211"/>
        <v>0</v>
      </c>
      <c r="S278" s="28">
        <v>0</v>
      </c>
      <c r="T278" s="28">
        <v>0</v>
      </c>
      <c r="U278" s="28">
        <v>0</v>
      </c>
      <c r="V278" s="28">
        <f t="shared" si="212"/>
        <v>7496</v>
      </c>
      <c r="W278" s="28">
        <f t="shared" si="213"/>
        <v>7496</v>
      </c>
      <c r="X278" s="28">
        <f t="shared" si="214"/>
        <v>7496</v>
      </c>
      <c r="Y278" s="28">
        <f t="shared" si="193"/>
        <v>900</v>
      </c>
      <c r="Z278" s="28">
        <f t="shared" si="217"/>
        <v>57</v>
      </c>
      <c r="AA278" s="38">
        <v>0</v>
      </c>
      <c r="AB278" s="28">
        <v>0</v>
      </c>
      <c r="AC278" s="28">
        <v>0</v>
      </c>
      <c r="AD278" s="28">
        <f t="shared" si="194"/>
        <v>957</v>
      </c>
      <c r="AE278" s="28">
        <f t="shared" si="215"/>
        <v>6539</v>
      </c>
      <c r="AF278" s="34" t="s">
        <v>86</v>
      </c>
      <c r="AG278" s="47">
        <v>44235</v>
      </c>
      <c r="AH278" s="58"/>
      <c r="AI278" s="59"/>
      <c r="AJ278" s="59"/>
      <c r="AK278" s="59"/>
      <c r="AL278" s="59"/>
      <c r="AM278" s="59"/>
      <c r="AN278" s="59"/>
      <c r="AO278" s="59"/>
      <c r="AP278" s="59"/>
    </row>
    <row r="279" spans="1:42" s="42" customFormat="1" ht="27" customHeight="1">
      <c r="A279" s="13">
        <v>270</v>
      </c>
      <c r="B279" s="16" t="s">
        <v>387</v>
      </c>
      <c r="C279" s="12" t="s">
        <v>838</v>
      </c>
      <c r="D279" s="25" t="s">
        <v>397</v>
      </c>
      <c r="E279" s="12" t="s">
        <v>313</v>
      </c>
      <c r="F279" s="20">
        <v>1114953023</v>
      </c>
      <c r="G279" s="14">
        <v>11475</v>
      </c>
      <c r="H279" s="147" t="s">
        <v>839</v>
      </c>
      <c r="I279" s="28">
        <v>18000</v>
      </c>
      <c r="J279" s="28">
        <v>0</v>
      </c>
      <c r="K279" s="28">
        <v>0</v>
      </c>
      <c r="L279" s="28">
        <v>0</v>
      </c>
      <c r="M279" s="28">
        <f>I279+J279+K279+L279</f>
        <v>18000</v>
      </c>
      <c r="N279" s="17">
        <v>31</v>
      </c>
      <c r="O279" s="17">
        <v>0</v>
      </c>
      <c r="P279" s="28">
        <f t="shared" si="209"/>
        <v>18000</v>
      </c>
      <c r="Q279" s="28">
        <f t="shared" si="210"/>
        <v>0</v>
      </c>
      <c r="R279" s="28">
        <f t="shared" si="211"/>
        <v>0</v>
      </c>
      <c r="S279" s="28">
        <v>0</v>
      </c>
      <c r="T279" s="28">
        <v>0</v>
      </c>
      <c r="U279" s="28">
        <v>0</v>
      </c>
      <c r="V279" s="28">
        <f>+P279+Q279+R279+S279+T279+U279</f>
        <v>18000</v>
      </c>
      <c r="W279" s="28">
        <f>IF(P279&gt;15000,15000,P279)</f>
        <v>15000</v>
      </c>
      <c r="X279" s="28">
        <f>V279</f>
        <v>18000</v>
      </c>
      <c r="Y279" s="28">
        <f t="shared" si="193"/>
        <v>1800</v>
      </c>
      <c r="Z279" s="28">
        <f>CEILING(X279*0.75%,1)</f>
        <v>135</v>
      </c>
      <c r="AA279" s="38">
        <v>0</v>
      </c>
      <c r="AB279" s="28">
        <v>0</v>
      </c>
      <c r="AC279" s="28">
        <v>0</v>
      </c>
      <c r="AD279" s="28">
        <f>+Y279+Z279+AA279+AB279+AC279</f>
        <v>1935</v>
      </c>
      <c r="AE279" s="28">
        <f>ROUND(V279-AD279,0)</f>
        <v>16065</v>
      </c>
      <c r="AF279" s="78" t="s">
        <v>86</v>
      </c>
      <c r="AG279" s="47"/>
      <c r="AH279" s="58"/>
      <c r="AI279" s="59"/>
      <c r="AJ279" s="59"/>
      <c r="AK279" s="59"/>
      <c r="AL279" s="59"/>
      <c r="AM279" s="59"/>
      <c r="AN279" s="59"/>
      <c r="AO279" s="59"/>
    </row>
    <row r="280" spans="1:42" s="42" customFormat="1" ht="27" customHeight="1">
      <c r="A280" s="152">
        <v>271</v>
      </c>
      <c r="B280" s="16" t="s">
        <v>387</v>
      </c>
      <c r="C280" s="23" t="s">
        <v>840</v>
      </c>
      <c r="D280" s="23" t="s">
        <v>841</v>
      </c>
      <c r="E280" s="12" t="s">
        <v>307</v>
      </c>
      <c r="F280" s="98">
        <v>1112913132</v>
      </c>
      <c r="G280" s="14">
        <v>11823</v>
      </c>
      <c r="H280" s="126">
        <v>100360543841</v>
      </c>
      <c r="I280" s="28">
        <v>16400</v>
      </c>
      <c r="J280" s="28">
        <v>0</v>
      </c>
      <c r="K280" s="28">
        <v>0</v>
      </c>
      <c r="L280" s="28">
        <v>0</v>
      </c>
      <c r="M280" s="28">
        <f t="shared" ref="M280:M298" si="218">I280+J280+K280+L280</f>
        <v>16400</v>
      </c>
      <c r="N280" s="17">
        <v>30</v>
      </c>
      <c r="O280" s="17">
        <v>0</v>
      </c>
      <c r="P280" s="28">
        <f t="shared" si="209"/>
        <v>15871</v>
      </c>
      <c r="Q280" s="28">
        <f t="shared" si="210"/>
        <v>0</v>
      </c>
      <c r="R280" s="28">
        <f t="shared" si="211"/>
        <v>0</v>
      </c>
      <c r="S280" s="28">
        <v>0</v>
      </c>
      <c r="T280" s="28">
        <v>0</v>
      </c>
      <c r="U280" s="28">
        <v>0</v>
      </c>
      <c r="V280" s="28">
        <f t="shared" ref="V280:V285" si="219">+P280+Q280+R280+S280+T280+U280</f>
        <v>15871</v>
      </c>
      <c r="W280" s="28">
        <f t="shared" ref="W280:W285" si="220">IF(P280&gt;15000,15000,P280)</f>
        <v>15000</v>
      </c>
      <c r="X280" s="28">
        <f t="shared" ref="X280:X285" si="221">V280</f>
        <v>15871</v>
      </c>
      <c r="Y280" s="28">
        <f t="shared" si="193"/>
        <v>1800</v>
      </c>
      <c r="Z280" s="28">
        <f t="shared" ref="Z280:Z298" si="222">CEILING(X280*0.75%,1)</f>
        <v>120</v>
      </c>
      <c r="AA280" s="38">
        <v>0</v>
      </c>
      <c r="AB280" s="28">
        <v>0</v>
      </c>
      <c r="AC280" s="28">
        <v>0</v>
      </c>
      <c r="AD280" s="28">
        <f t="shared" ref="AD280:AD285" si="223">+Y280+Z280+AA280+AB280+AC280</f>
        <v>1920</v>
      </c>
      <c r="AE280" s="28">
        <f t="shared" ref="AE280:AE285" si="224">ROUND(V280-AD280,0)</f>
        <v>13951</v>
      </c>
      <c r="AF280" s="78" t="s">
        <v>86</v>
      </c>
      <c r="AG280" s="47"/>
      <c r="AH280" s="58"/>
      <c r="AI280" s="59"/>
      <c r="AJ280" s="59"/>
      <c r="AK280" s="59"/>
      <c r="AL280" s="59"/>
      <c r="AM280" s="59"/>
      <c r="AN280" s="59"/>
      <c r="AO280" s="59"/>
    </row>
    <row r="281" spans="1:42" s="42" customFormat="1" ht="27" customHeight="1">
      <c r="A281" s="152">
        <v>272</v>
      </c>
      <c r="B281" s="16" t="s">
        <v>387</v>
      </c>
      <c r="C281" s="23" t="s">
        <v>842</v>
      </c>
      <c r="D281" s="23" t="s">
        <v>843</v>
      </c>
      <c r="E281" s="12" t="s">
        <v>307</v>
      </c>
      <c r="F281" s="98">
        <v>1114352105</v>
      </c>
      <c r="G281" s="14">
        <v>11846</v>
      </c>
      <c r="H281" s="89" t="s">
        <v>844</v>
      </c>
      <c r="I281" s="28">
        <v>16400</v>
      </c>
      <c r="J281" s="28">
        <v>0</v>
      </c>
      <c r="K281" s="28">
        <v>0</v>
      </c>
      <c r="L281" s="28">
        <v>0</v>
      </c>
      <c r="M281" s="28">
        <f t="shared" si="218"/>
        <v>16400</v>
      </c>
      <c r="N281" s="17">
        <v>15</v>
      </c>
      <c r="O281" s="17">
        <v>0</v>
      </c>
      <c r="P281" s="28">
        <f t="shared" si="209"/>
        <v>7935</v>
      </c>
      <c r="Q281" s="28">
        <f t="shared" si="210"/>
        <v>0</v>
      </c>
      <c r="R281" s="28">
        <f t="shared" si="211"/>
        <v>0</v>
      </c>
      <c r="S281" s="28">
        <v>0</v>
      </c>
      <c r="T281" s="28">
        <v>0</v>
      </c>
      <c r="U281" s="28">
        <v>0</v>
      </c>
      <c r="V281" s="28">
        <f t="shared" si="219"/>
        <v>7935</v>
      </c>
      <c r="W281" s="28">
        <f t="shared" si="220"/>
        <v>7935</v>
      </c>
      <c r="X281" s="28">
        <f t="shared" si="221"/>
        <v>7935</v>
      </c>
      <c r="Y281" s="28">
        <f t="shared" si="193"/>
        <v>952</v>
      </c>
      <c r="Z281" s="28">
        <f t="shared" si="222"/>
        <v>60</v>
      </c>
      <c r="AA281" s="38">
        <v>0</v>
      </c>
      <c r="AB281" s="28">
        <v>0</v>
      </c>
      <c r="AC281" s="28">
        <v>0</v>
      </c>
      <c r="AD281" s="28">
        <f t="shared" si="223"/>
        <v>1012</v>
      </c>
      <c r="AE281" s="28">
        <f t="shared" si="224"/>
        <v>6923</v>
      </c>
      <c r="AF281" s="78" t="s">
        <v>86</v>
      </c>
      <c r="AG281" s="47"/>
      <c r="AH281" s="58"/>
      <c r="AI281" s="59"/>
      <c r="AJ281" s="59"/>
      <c r="AK281" s="59"/>
      <c r="AL281" s="59"/>
      <c r="AM281" s="59"/>
      <c r="AN281" s="59"/>
      <c r="AO281" s="59"/>
    </row>
    <row r="282" spans="1:42" s="42" customFormat="1" ht="27" customHeight="1">
      <c r="A282" s="13">
        <v>273</v>
      </c>
      <c r="B282" s="16" t="s">
        <v>387</v>
      </c>
      <c r="C282" s="23" t="s">
        <v>845</v>
      </c>
      <c r="D282" s="23" t="s">
        <v>846</v>
      </c>
      <c r="E282" s="12" t="s">
        <v>307</v>
      </c>
      <c r="F282" s="96">
        <v>1114815461</v>
      </c>
      <c r="G282" s="14">
        <v>11940</v>
      </c>
      <c r="H282" s="126" t="s">
        <v>847</v>
      </c>
      <c r="I282" s="28">
        <v>16400</v>
      </c>
      <c r="J282" s="28">
        <v>0</v>
      </c>
      <c r="K282" s="28">
        <v>0</v>
      </c>
      <c r="L282" s="28">
        <v>0</v>
      </c>
      <c r="M282" s="28">
        <f t="shared" si="218"/>
        <v>16400</v>
      </c>
      <c r="N282" s="17">
        <v>30</v>
      </c>
      <c r="O282" s="17">
        <v>0</v>
      </c>
      <c r="P282" s="28">
        <f t="shared" si="209"/>
        <v>15871</v>
      </c>
      <c r="Q282" s="28">
        <f t="shared" si="210"/>
        <v>0</v>
      </c>
      <c r="R282" s="28">
        <f t="shared" si="211"/>
        <v>0</v>
      </c>
      <c r="S282" s="28">
        <v>0</v>
      </c>
      <c r="T282" s="28">
        <v>0</v>
      </c>
      <c r="U282" s="28">
        <v>0</v>
      </c>
      <c r="V282" s="28">
        <f t="shared" si="219"/>
        <v>15871</v>
      </c>
      <c r="W282" s="28">
        <f t="shared" si="220"/>
        <v>15000</v>
      </c>
      <c r="X282" s="28">
        <f t="shared" si="221"/>
        <v>15871</v>
      </c>
      <c r="Y282" s="28">
        <f t="shared" si="193"/>
        <v>1800</v>
      </c>
      <c r="Z282" s="28">
        <f t="shared" si="222"/>
        <v>120</v>
      </c>
      <c r="AA282" s="38">
        <v>0</v>
      </c>
      <c r="AB282" s="28">
        <v>0</v>
      </c>
      <c r="AC282" s="28">
        <v>0</v>
      </c>
      <c r="AD282" s="28">
        <f t="shared" si="223"/>
        <v>1920</v>
      </c>
      <c r="AE282" s="28">
        <f t="shared" si="224"/>
        <v>13951</v>
      </c>
      <c r="AF282" s="78" t="s">
        <v>86</v>
      </c>
      <c r="AG282" s="47"/>
      <c r="AH282" s="58"/>
      <c r="AI282" s="59"/>
      <c r="AJ282" s="59"/>
      <c r="AK282" s="59"/>
      <c r="AL282" s="59"/>
      <c r="AM282" s="59"/>
      <c r="AN282" s="59"/>
      <c r="AO282" s="59"/>
    </row>
    <row r="283" spans="1:42" s="42" customFormat="1" ht="27" customHeight="1">
      <c r="A283" s="152">
        <v>274</v>
      </c>
      <c r="B283" s="16" t="s">
        <v>387</v>
      </c>
      <c r="C283" s="23" t="s">
        <v>848</v>
      </c>
      <c r="D283" s="23" t="s">
        <v>849</v>
      </c>
      <c r="E283" s="12" t="s">
        <v>313</v>
      </c>
      <c r="F283" s="96">
        <v>1114627935</v>
      </c>
      <c r="G283" s="14">
        <v>11941</v>
      </c>
      <c r="H283" s="126" t="s">
        <v>850</v>
      </c>
      <c r="I283" s="28">
        <v>16400</v>
      </c>
      <c r="J283" s="28">
        <v>0</v>
      </c>
      <c r="K283" s="28">
        <v>0</v>
      </c>
      <c r="L283" s="28">
        <v>0</v>
      </c>
      <c r="M283" s="28">
        <f t="shared" si="218"/>
        <v>16400</v>
      </c>
      <c r="N283" s="17">
        <v>0</v>
      </c>
      <c r="O283" s="17">
        <v>0</v>
      </c>
      <c r="P283" s="28">
        <f t="shared" si="209"/>
        <v>0</v>
      </c>
      <c r="Q283" s="28">
        <f t="shared" si="210"/>
        <v>0</v>
      </c>
      <c r="R283" s="28">
        <f t="shared" si="211"/>
        <v>0</v>
      </c>
      <c r="S283" s="28">
        <v>0</v>
      </c>
      <c r="T283" s="28">
        <v>0</v>
      </c>
      <c r="U283" s="28">
        <v>0</v>
      </c>
      <c r="V283" s="28">
        <f t="shared" si="219"/>
        <v>0</v>
      </c>
      <c r="W283" s="28">
        <f t="shared" si="220"/>
        <v>0</v>
      </c>
      <c r="X283" s="28">
        <f t="shared" si="221"/>
        <v>0</v>
      </c>
      <c r="Y283" s="28">
        <f t="shared" si="193"/>
        <v>0</v>
      </c>
      <c r="Z283" s="28">
        <f t="shared" si="222"/>
        <v>0</v>
      </c>
      <c r="AA283" s="38">
        <v>0</v>
      </c>
      <c r="AB283" s="28">
        <v>0</v>
      </c>
      <c r="AC283" s="28">
        <v>0</v>
      </c>
      <c r="AD283" s="28">
        <f t="shared" si="223"/>
        <v>0</v>
      </c>
      <c r="AE283" s="28">
        <f t="shared" si="224"/>
        <v>0</v>
      </c>
      <c r="AF283" s="78"/>
      <c r="AG283" s="47"/>
      <c r="AH283" s="58"/>
      <c r="AI283" s="59"/>
      <c r="AJ283" s="59"/>
      <c r="AK283" s="59"/>
      <c r="AL283" s="59"/>
      <c r="AM283" s="59"/>
      <c r="AN283" s="59"/>
      <c r="AO283" s="59"/>
    </row>
    <row r="284" spans="1:42" s="42" customFormat="1" ht="27" customHeight="1">
      <c r="A284" s="152">
        <v>275</v>
      </c>
      <c r="B284" s="16" t="s">
        <v>387</v>
      </c>
      <c r="C284" s="23" t="s">
        <v>851</v>
      </c>
      <c r="D284" s="23" t="s">
        <v>852</v>
      </c>
      <c r="E284" s="12" t="s">
        <v>317</v>
      </c>
      <c r="F284" s="96">
        <v>1114727789</v>
      </c>
      <c r="G284" s="14">
        <v>11942</v>
      </c>
      <c r="H284" s="126" t="s">
        <v>853</v>
      </c>
      <c r="I284" s="28">
        <v>15492</v>
      </c>
      <c r="J284" s="28">
        <v>0</v>
      </c>
      <c r="K284" s="28">
        <v>0</v>
      </c>
      <c r="L284" s="28">
        <v>0</v>
      </c>
      <c r="M284" s="28">
        <f t="shared" si="218"/>
        <v>15492</v>
      </c>
      <c r="N284" s="17">
        <v>25</v>
      </c>
      <c r="O284" s="17">
        <v>0</v>
      </c>
      <c r="P284" s="28">
        <f t="shared" si="209"/>
        <v>12494</v>
      </c>
      <c r="Q284" s="28">
        <f t="shared" si="210"/>
        <v>0</v>
      </c>
      <c r="R284" s="28">
        <f t="shared" si="211"/>
        <v>0</v>
      </c>
      <c r="S284" s="28">
        <v>0</v>
      </c>
      <c r="T284" s="28">
        <v>0</v>
      </c>
      <c r="U284" s="28">
        <v>0</v>
      </c>
      <c r="V284" s="28">
        <f t="shared" si="219"/>
        <v>12494</v>
      </c>
      <c r="W284" s="28">
        <f t="shared" si="220"/>
        <v>12494</v>
      </c>
      <c r="X284" s="28">
        <f t="shared" si="221"/>
        <v>12494</v>
      </c>
      <c r="Y284" s="28">
        <f t="shared" si="193"/>
        <v>1499</v>
      </c>
      <c r="Z284" s="28">
        <f t="shared" si="222"/>
        <v>94</v>
      </c>
      <c r="AA284" s="38">
        <v>0</v>
      </c>
      <c r="AB284" s="28">
        <v>0</v>
      </c>
      <c r="AC284" s="28">
        <v>0</v>
      </c>
      <c r="AD284" s="28">
        <f t="shared" si="223"/>
        <v>1593</v>
      </c>
      <c r="AE284" s="28">
        <f t="shared" si="224"/>
        <v>10901</v>
      </c>
      <c r="AF284" s="78" t="s">
        <v>86</v>
      </c>
      <c r="AG284" s="47"/>
      <c r="AH284" s="58"/>
      <c r="AI284" s="59"/>
      <c r="AJ284" s="59"/>
      <c r="AK284" s="59"/>
      <c r="AL284" s="59"/>
      <c r="AM284" s="59"/>
      <c r="AN284" s="59"/>
      <c r="AO284" s="59"/>
    </row>
    <row r="285" spans="1:42" s="42" customFormat="1" ht="27" customHeight="1">
      <c r="A285" s="13">
        <v>276</v>
      </c>
      <c r="B285" s="16" t="s">
        <v>387</v>
      </c>
      <c r="C285" s="23" t="s">
        <v>854</v>
      </c>
      <c r="D285" s="23" t="s">
        <v>855</v>
      </c>
      <c r="E285" s="12" t="s">
        <v>317</v>
      </c>
      <c r="F285" s="96">
        <v>1115791951</v>
      </c>
      <c r="G285" s="14">
        <v>11944</v>
      </c>
      <c r="H285" s="126" t="s">
        <v>856</v>
      </c>
      <c r="I285" s="28">
        <v>15492</v>
      </c>
      <c r="J285" s="28">
        <v>0</v>
      </c>
      <c r="K285" s="28">
        <v>0</v>
      </c>
      <c r="L285" s="28">
        <v>0</v>
      </c>
      <c r="M285" s="28">
        <f t="shared" si="218"/>
        <v>15492</v>
      </c>
      <c r="N285" s="17">
        <v>14</v>
      </c>
      <c r="O285" s="17">
        <v>0</v>
      </c>
      <c r="P285" s="28">
        <f t="shared" si="209"/>
        <v>6996</v>
      </c>
      <c r="Q285" s="28">
        <f t="shared" si="210"/>
        <v>0</v>
      </c>
      <c r="R285" s="28">
        <f t="shared" si="211"/>
        <v>0</v>
      </c>
      <c r="S285" s="28">
        <v>0</v>
      </c>
      <c r="T285" s="28">
        <v>0</v>
      </c>
      <c r="U285" s="28">
        <v>0</v>
      </c>
      <c r="V285" s="28">
        <f t="shared" si="219"/>
        <v>6996</v>
      </c>
      <c r="W285" s="28">
        <f t="shared" si="220"/>
        <v>6996</v>
      </c>
      <c r="X285" s="28">
        <f t="shared" si="221"/>
        <v>6996</v>
      </c>
      <c r="Y285" s="28">
        <f t="shared" si="193"/>
        <v>840</v>
      </c>
      <c r="Z285" s="28">
        <f t="shared" si="222"/>
        <v>53</v>
      </c>
      <c r="AA285" s="38">
        <v>0</v>
      </c>
      <c r="AB285" s="28">
        <v>0</v>
      </c>
      <c r="AC285" s="28">
        <v>0</v>
      </c>
      <c r="AD285" s="28">
        <f t="shared" si="223"/>
        <v>893</v>
      </c>
      <c r="AE285" s="28">
        <f t="shared" si="224"/>
        <v>6103</v>
      </c>
      <c r="AF285" s="78" t="s">
        <v>86</v>
      </c>
      <c r="AG285" s="47">
        <v>44246</v>
      </c>
      <c r="AH285" s="58"/>
      <c r="AI285" s="59"/>
      <c r="AJ285" s="59"/>
      <c r="AK285" s="59"/>
      <c r="AL285" s="59"/>
      <c r="AM285" s="59"/>
      <c r="AN285" s="59"/>
      <c r="AO285" s="59"/>
    </row>
    <row r="286" spans="1:42" s="42" customFormat="1" ht="27" customHeight="1">
      <c r="A286" s="152">
        <v>277</v>
      </c>
      <c r="B286" s="66" t="s">
        <v>857</v>
      </c>
      <c r="C286" s="66" t="s">
        <v>857</v>
      </c>
      <c r="D286" s="44" t="s">
        <v>858</v>
      </c>
      <c r="E286" s="12" t="s">
        <v>307</v>
      </c>
      <c r="F286" s="50">
        <v>2109673887</v>
      </c>
      <c r="G286" s="83">
        <v>11614</v>
      </c>
      <c r="H286" s="114" t="s">
        <v>859</v>
      </c>
      <c r="I286" s="28">
        <v>20000</v>
      </c>
      <c r="J286" s="28">
        <v>0</v>
      </c>
      <c r="K286" s="28">
        <v>0</v>
      </c>
      <c r="L286" s="28">
        <v>0</v>
      </c>
      <c r="M286" s="28">
        <f t="shared" si="218"/>
        <v>20000</v>
      </c>
      <c r="N286" s="17">
        <v>31</v>
      </c>
      <c r="O286" s="17">
        <v>0</v>
      </c>
      <c r="P286" s="28">
        <f t="shared" si="209"/>
        <v>20000</v>
      </c>
      <c r="Q286" s="28">
        <f t="shared" si="210"/>
        <v>0</v>
      </c>
      <c r="R286" s="28">
        <f t="shared" si="211"/>
        <v>0</v>
      </c>
      <c r="S286" s="28">
        <v>0</v>
      </c>
      <c r="T286" s="28">
        <v>0</v>
      </c>
      <c r="U286" s="28">
        <v>0</v>
      </c>
      <c r="V286" s="28">
        <f>+P286+Q286+R286+S286+T286+U286</f>
        <v>20000</v>
      </c>
      <c r="W286" s="28">
        <f>IF(P286&gt;15000,15000,P286)</f>
        <v>15000</v>
      </c>
      <c r="X286" s="28">
        <f>V286</f>
        <v>20000</v>
      </c>
      <c r="Y286" s="28">
        <f t="shared" si="193"/>
        <v>1800</v>
      </c>
      <c r="Z286" s="28">
        <f t="shared" si="222"/>
        <v>150</v>
      </c>
      <c r="AA286" s="38">
        <v>0</v>
      </c>
      <c r="AB286" s="28">
        <v>0</v>
      </c>
      <c r="AC286" s="28">
        <v>0</v>
      </c>
      <c r="AD286" s="28">
        <f>+Y286+Z286+AA286+AB286+AC286</f>
        <v>1950</v>
      </c>
      <c r="AE286" s="28">
        <f>ROUND(V286-AD286,0)</f>
        <v>18050</v>
      </c>
      <c r="AF286" s="78" t="s">
        <v>86</v>
      </c>
      <c r="AG286" s="47">
        <v>44233</v>
      </c>
      <c r="AH286" s="58"/>
      <c r="AI286" s="59"/>
      <c r="AJ286" s="59"/>
      <c r="AK286" s="59"/>
      <c r="AL286" s="59"/>
      <c r="AM286" s="59"/>
      <c r="AN286" s="59"/>
      <c r="AO286" s="59"/>
      <c r="AP286" s="59"/>
    </row>
    <row r="287" spans="1:42" s="42" customFormat="1" ht="27" customHeight="1">
      <c r="A287" s="152">
        <v>278</v>
      </c>
      <c r="B287" s="66" t="s">
        <v>857</v>
      </c>
      <c r="C287" s="23" t="s">
        <v>860</v>
      </c>
      <c r="D287" s="23" t="s">
        <v>861</v>
      </c>
      <c r="E287" s="12" t="s">
        <v>317</v>
      </c>
      <c r="F287" s="96">
        <v>1115465482</v>
      </c>
      <c r="G287" s="83">
        <v>11713</v>
      </c>
      <c r="H287" s="114" t="s">
        <v>862</v>
      </c>
      <c r="I287" s="28">
        <v>15492</v>
      </c>
      <c r="J287" s="28">
        <v>0</v>
      </c>
      <c r="K287" s="28">
        <v>0</v>
      </c>
      <c r="L287" s="28">
        <v>0</v>
      </c>
      <c r="M287" s="28">
        <f t="shared" si="218"/>
        <v>15492</v>
      </c>
      <c r="N287" s="17">
        <v>18</v>
      </c>
      <c r="O287" s="17">
        <v>0</v>
      </c>
      <c r="P287" s="28">
        <f t="shared" si="209"/>
        <v>8995</v>
      </c>
      <c r="Q287" s="28">
        <f t="shared" si="210"/>
        <v>0</v>
      </c>
      <c r="R287" s="28">
        <f t="shared" si="211"/>
        <v>0</v>
      </c>
      <c r="S287" s="28">
        <v>0</v>
      </c>
      <c r="T287" s="28">
        <v>0</v>
      </c>
      <c r="U287" s="28">
        <v>0</v>
      </c>
      <c r="V287" s="28">
        <f t="shared" ref="V287:V298" si="225">+P287+Q287+R287+S287+T287+U287</f>
        <v>8995</v>
      </c>
      <c r="W287" s="28">
        <f t="shared" ref="W287:W298" si="226">IF(P287&gt;15000,15000,P287)</f>
        <v>8995</v>
      </c>
      <c r="X287" s="28">
        <f t="shared" ref="X287:X298" si="227">V287</f>
        <v>8995</v>
      </c>
      <c r="Y287" s="28">
        <f t="shared" si="193"/>
        <v>1079</v>
      </c>
      <c r="Z287" s="28">
        <f t="shared" si="222"/>
        <v>68</v>
      </c>
      <c r="AA287" s="38">
        <v>0</v>
      </c>
      <c r="AB287" s="28">
        <v>0</v>
      </c>
      <c r="AC287" s="28">
        <v>0</v>
      </c>
      <c r="AD287" s="28">
        <f t="shared" ref="AD287:AD298" si="228">+Y287+Z287+AA287+AB287+AC287</f>
        <v>1147</v>
      </c>
      <c r="AE287" s="28">
        <f t="shared" ref="AE287:AE295" si="229">ROUND(V287-AD287,0)</f>
        <v>7848</v>
      </c>
      <c r="AF287" s="78"/>
      <c r="AG287" s="47"/>
      <c r="AH287" s="58"/>
      <c r="AI287" s="59"/>
      <c r="AJ287" s="59"/>
      <c r="AK287" s="59"/>
      <c r="AL287" s="59"/>
      <c r="AM287" s="59"/>
      <c r="AN287" s="59"/>
      <c r="AO287" s="59"/>
      <c r="AP287" s="59"/>
    </row>
    <row r="288" spans="1:42" s="42" customFormat="1" ht="27" customHeight="1">
      <c r="A288" s="13">
        <v>279</v>
      </c>
      <c r="B288" s="66" t="s">
        <v>857</v>
      </c>
      <c r="C288" s="23" t="s">
        <v>863</v>
      </c>
      <c r="D288" s="23" t="s">
        <v>864</v>
      </c>
      <c r="E288" s="12" t="s">
        <v>317</v>
      </c>
      <c r="F288" s="194">
        <v>1115809005</v>
      </c>
      <c r="G288" s="83">
        <v>11952</v>
      </c>
      <c r="H288" s="126" t="s">
        <v>865</v>
      </c>
      <c r="I288" s="28">
        <v>15492</v>
      </c>
      <c r="J288" s="28">
        <v>0</v>
      </c>
      <c r="K288" s="28">
        <v>0</v>
      </c>
      <c r="L288" s="28">
        <v>0</v>
      </c>
      <c r="M288" s="28">
        <f t="shared" si="218"/>
        <v>15492</v>
      </c>
      <c r="N288" s="17">
        <v>10</v>
      </c>
      <c r="O288" s="17">
        <v>0</v>
      </c>
      <c r="P288" s="28">
        <f t="shared" si="209"/>
        <v>4997</v>
      </c>
      <c r="Q288" s="28">
        <f t="shared" si="210"/>
        <v>0</v>
      </c>
      <c r="R288" s="28">
        <f t="shared" si="211"/>
        <v>0</v>
      </c>
      <c r="S288" s="28">
        <v>0</v>
      </c>
      <c r="T288" s="28">
        <v>0</v>
      </c>
      <c r="U288" s="28">
        <v>0</v>
      </c>
      <c r="V288" s="28">
        <f t="shared" si="225"/>
        <v>4997</v>
      </c>
      <c r="W288" s="28">
        <f t="shared" si="226"/>
        <v>4997</v>
      </c>
      <c r="X288" s="28">
        <f t="shared" si="227"/>
        <v>4997</v>
      </c>
      <c r="Y288" s="28">
        <f t="shared" si="193"/>
        <v>600</v>
      </c>
      <c r="Z288" s="28">
        <f t="shared" si="222"/>
        <v>38</v>
      </c>
      <c r="AA288" s="38">
        <v>0</v>
      </c>
      <c r="AB288" s="28">
        <v>0</v>
      </c>
      <c r="AC288" s="28">
        <v>0</v>
      </c>
      <c r="AD288" s="28">
        <f t="shared" si="228"/>
        <v>638</v>
      </c>
      <c r="AE288" s="28">
        <f t="shared" si="229"/>
        <v>4359</v>
      </c>
      <c r="AF288" s="78"/>
      <c r="AG288" s="47"/>
      <c r="AH288" s="58"/>
      <c r="AI288" s="59"/>
      <c r="AJ288" s="59"/>
      <c r="AK288" s="59"/>
      <c r="AL288" s="59"/>
      <c r="AM288" s="59"/>
      <c r="AN288" s="59"/>
      <c r="AO288" s="59"/>
      <c r="AP288" s="59"/>
    </row>
    <row r="289" spans="1:42" s="42" customFormat="1" ht="27" customHeight="1">
      <c r="A289" s="152">
        <v>280</v>
      </c>
      <c r="B289" s="66" t="s">
        <v>857</v>
      </c>
      <c r="C289" s="23" t="s">
        <v>866</v>
      </c>
      <c r="D289" s="23" t="s">
        <v>867</v>
      </c>
      <c r="E289" s="12" t="s">
        <v>317</v>
      </c>
      <c r="F289" s="96">
        <v>1115809188</v>
      </c>
      <c r="G289" s="83">
        <v>11953</v>
      </c>
      <c r="H289" s="126" t="s">
        <v>868</v>
      </c>
      <c r="I289" s="28">
        <v>15492</v>
      </c>
      <c r="J289" s="28">
        <v>0</v>
      </c>
      <c r="K289" s="28">
        <v>0</v>
      </c>
      <c r="L289" s="28">
        <v>0</v>
      </c>
      <c r="M289" s="28">
        <f t="shared" si="218"/>
        <v>15492</v>
      </c>
      <c r="N289" s="17">
        <v>10</v>
      </c>
      <c r="O289" s="17">
        <v>0</v>
      </c>
      <c r="P289" s="28">
        <f t="shared" si="209"/>
        <v>4997</v>
      </c>
      <c r="Q289" s="28">
        <f t="shared" si="210"/>
        <v>0</v>
      </c>
      <c r="R289" s="28">
        <f t="shared" si="211"/>
        <v>0</v>
      </c>
      <c r="S289" s="28">
        <v>0</v>
      </c>
      <c r="T289" s="28">
        <v>0</v>
      </c>
      <c r="U289" s="28">
        <v>0</v>
      </c>
      <c r="V289" s="28">
        <f t="shared" si="225"/>
        <v>4997</v>
      </c>
      <c r="W289" s="28">
        <f t="shared" si="226"/>
        <v>4997</v>
      </c>
      <c r="X289" s="28">
        <f t="shared" si="227"/>
        <v>4997</v>
      </c>
      <c r="Y289" s="28">
        <f t="shared" si="193"/>
        <v>600</v>
      </c>
      <c r="Z289" s="28">
        <f t="shared" si="222"/>
        <v>38</v>
      </c>
      <c r="AA289" s="38">
        <v>0</v>
      </c>
      <c r="AB289" s="28">
        <v>0</v>
      </c>
      <c r="AC289" s="28">
        <v>0</v>
      </c>
      <c r="AD289" s="28">
        <f t="shared" si="228"/>
        <v>638</v>
      </c>
      <c r="AE289" s="28">
        <f t="shared" si="229"/>
        <v>4359</v>
      </c>
      <c r="AF289" s="78"/>
      <c r="AG289" s="47"/>
      <c r="AH289" s="58"/>
      <c r="AI289" s="59"/>
      <c r="AJ289" s="59"/>
      <c r="AK289" s="59"/>
      <c r="AL289" s="59"/>
      <c r="AM289" s="59"/>
      <c r="AN289" s="59"/>
      <c r="AO289" s="59"/>
      <c r="AP289" s="59"/>
    </row>
    <row r="290" spans="1:42" s="42" customFormat="1" ht="27" customHeight="1">
      <c r="A290" s="152">
        <v>281</v>
      </c>
      <c r="B290" s="16" t="s">
        <v>869</v>
      </c>
      <c r="C290" s="12" t="s">
        <v>869</v>
      </c>
      <c r="D290" s="82" t="s">
        <v>870</v>
      </c>
      <c r="E290" s="12" t="s">
        <v>307</v>
      </c>
      <c r="F290" s="17">
        <v>2109576232</v>
      </c>
      <c r="G290" s="17">
        <v>946</v>
      </c>
      <c r="H290" s="148" t="s">
        <v>871</v>
      </c>
      <c r="I290" s="28">
        <v>20000</v>
      </c>
      <c r="J290" s="28">
        <v>0</v>
      </c>
      <c r="K290" s="28">
        <v>0</v>
      </c>
      <c r="L290" s="28">
        <v>0</v>
      </c>
      <c r="M290" s="28">
        <f t="shared" si="218"/>
        <v>20000</v>
      </c>
      <c r="N290" s="17">
        <v>29</v>
      </c>
      <c r="O290" s="17">
        <v>0</v>
      </c>
      <c r="P290" s="28">
        <f t="shared" si="209"/>
        <v>18710</v>
      </c>
      <c r="Q290" s="28">
        <f t="shared" si="210"/>
        <v>0</v>
      </c>
      <c r="R290" s="28">
        <f t="shared" si="211"/>
        <v>0</v>
      </c>
      <c r="S290" s="28">
        <v>0</v>
      </c>
      <c r="T290" s="28">
        <v>0</v>
      </c>
      <c r="U290" s="28">
        <v>0</v>
      </c>
      <c r="V290" s="28">
        <f t="shared" si="225"/>
        <v>18710</v>
      </c>
      <c r="W290" s="28">
        <f t="shared" si="226"/>
        <v>15000</v>
      </c>
      <c r="X290" s="28">
        <f t="shared" si="227"/>
        <v>18710</v>
      </c>
      <c r="Y290" s="28">
        <f t="shared" si="193"/>
        <v>1800</v>
      </c>
      <c r="Z290" s="28">
        <f t="shared" si="222"/>
        <v>141</v>
      </c>
      <c r="AA290" s="38">
        <v>0</v>
      </c>
      <c r="AB290" s="28">
        <v>0</v>
      </c>
      <c r="AC290" s="28">
        <v>0</v>
      </c>
      <c r="AD290" s="28">
        <f t="shared" si="228"/>
        <v>1941</v>
      </c>
      <c r="AE290" s="28">
        <f t="shared" si="229"/>
        <v>16769</v>
      </c>
      <c r="AF290" s="78" t="s">
        <v>86</v>
      </c>
      <c r="AG290" s="47">
        <v>44229</v>
      </c>
      <c r="AH290" s="40"/>
      <c r="AI290" s="70"/>
      <c r="AJ290" s="70"/>
      <c r="AK290" s="70"/>
      <c r="AL290" s="70"/>
      <c r="AM290" s="70"/>
      <c r="AN290" s="70"/>
      <c r="AO290" s="70"/>
      <c r="AP290" s="70"/>
    </row>
    <row r="291" spans="1:42" s="42" customFormat="1" ht="27" customHeight="1">
      <c r="A291" s="13">
        <v>282</v>
      </c>
      <c r="B291" s="16" t="s">
        <v>869</v>
      </c>
      <c r="C291" s="12" t="s">
        <v>561</v>
      </c>
      <c r="D291" s="82" t="s">
        <v>872</v>
      </c>
      <c r="E291" s="12" t="s">
        <v>313</v>
      </c>
      <c r="F291" s="17">
        <v>2109576230</v>
      </c>
      <c r="G291" s="17">
        <v>947</v>
      </c>
      <c r="H291" s="148" t="s">
        <v>873</v>
      </c>
      <c r="I291" s="28">
        <v>16400</v>
      </c>
      <c r="J291" s="28">
        <v>0</v>
      </c>
      <c r="K291" s="28">
        <v>0</v>
      </c>
      <c r="L291" s="28">
        <v>0</v>
      </c>
      <c r="M291" s="28">
        <f t="shared" si="218"/>
        <v>16400</v>
      </c>
      <c r="N291" s="17">
        <v>25</v>
      </c>
      <c r="O291" s="17">
        <v>0</v>
      </c>
      <c r="P291" s="28">
        <f t="shared" si="209"/>
        <v>13226</v>
      </c>
      <c r="Q291" s="28">
        <f t="shared" si="210"/>
        <v>0</v>
      </c>
      <c r="R291" s="28">
        <f t="shared" si="211"/>
        <v>0</v>
      </c>
      <c r="S291" s="28">
        <v>0</v>
      </c>
      <c r="T291" s="28">
        <v>0</v>
      </c>
      <c r="U291" s="28">
        <v>0</v>
      </c>
      <c r="V291" s="28">
        <f t="shared" si="225"/>
        <v>13226</v>
      </c>
      <c r="W291" s="28">
        <f t="shared" si="226"/>
        <v>13226</v>
      </c>
      <c r="X291" s="28">
        <f t="shared" si="227"/>
        <v>13226</v>
      </c>
      <c r="Y291" s="28">
        <f t="shared" si="193"/>
        <v>1587</v>
      </c>
      <c r="Z291" s="28">
        <f t="shared" si="222"/>
        <v>100</v>
      </c>
      <c r="AA291" s="38">
        <v>0</v>
      </c>
      <c r="AB291" s="28">
        <v>339</v>
      </c>
      <c r="AC291" s="28">
        <v>0</v>
      </c>
      <c r="AD291" s="28">
        <f t="shared" si="228"/>
        <v>2026</v>
      </c>
      <c r="AE291" s="28">
        <f t="shared" si="229"/>
        <v>11200</v>
      </c>
      <c r="AF291" s="78" t="s">
        <v>86</v>
      </c>
      <c r="AG291" s="47">
        <v>44229</v>
      </c>
      <c r="AH291" s="58"/>
      <c r="AI291" s="59"/>
      <c r="AJ291" s="59"/>
      <c r="AK291" s="59"/>
      <c r="AL291" s="59"/>
      <c r="AM291" s="59"/>
      <c r="AN291" s="59"/>
      <c r="AO291" s="59"/>
      <c r="AP291" s="59"/>
    </row>
    <row r="292" spans="1:42" s="42" customFormat="1" ht="27" customHeight="1">
      <c r="A292" s="152">
        <v>283</v>
      </c>
      <c r="B292" s="16" t="s">
        <v>869</v>
      </c>
      <c r="C292" s="12" t="s">
        <v>874</v>
      </c>
      <c r="D292" s="23" t="s">
        <v>875</v>
      </c>
      <c r="E292" s="12" t="s">
        <v>317</v>
      </c>
      <c r="F292" s="16">
        <v>1115094578</v>
      </c>
      <c r="G292" s="17">
        <v>11527</v>
      </c>
      <c r="H292" s="101" t="s">
        <v>876</v>
      </c>
      <c r="I292" s="28">
        <v>15492</v>
      </c>
      <c r="J292" s="28">
        <v>0</v>
      </c>
      <c r="K292" s="28">
        <v>0</v>
      </c>
      <c r="L292" s="28">
        <v>0</v>
      </c>
      <c r="M292" s="28">
        <f t="shared" si="218"/>
        <v>15492</v>
      </c>
      <c r="N292" s="17">
        <v>17</v>
      </c>
      <c r="O292" s="17">
        <v>0</v>
      </c>
      <c r="P292" s="28">
        <f t="shared" si="209"/>
        <v>8496</v>
      </c>
      <c r="Q292" s="28">
        <f t="shared" si="210"/>
        <v>0</v>
      </c>
      <c r="R292" s="28">
        <f t="shared" si="211"/>
        <v>0</v>
      </c>
      <c r="S292" s="28">
        <v>0</v>
      </c>
      <c r="T292" s="28">
        <v>190</v>
      </c>
      <c r="U292" s="28">
        <v>0</v>
      </c>
      <c r="V292" s="28">
        <f t="shared" si="225"/>
        <v>8686</v>
      </c>
      <c r="W292" s="28">
        <f t="shared" si="226"/>
        <v>8496</v>
      </c>
      <c r="X292" s="28">
        <f t="shared" si="227"/>
        <v>8686</v>
      </c>
      <c r="Y292" s="28">
        <f t="shared" si="193"/>
        <v>1020</v>
      </c>
      <c r="Z292" s="28">
        <f t="shared" si="222"/>
        <v>66</v>
      </c>
      <c r="AA292" s="38">
        <v>0</v>
      </c>
      <c r="AB292" s="28">
        <v>0</v>
      </c>
      <c r="AC292" s="28">
        <v>0</v>
      </c>
      <c r="AD292" s="28">
        <f t="shared" si="228"/>
        <v>1086</v>
      </c>
      <c r="AE292" s="28">
        <f t="shared" si="229"/>
        <v>7600</v>
      </c>
      <c r="AF292" s="78" t="s">
        <v>86</v>
      </c>
      <c r="AG292" s="47">
        <v>44236</v>
      </c>
      <c r="AH292" s="58"/>
      <c r="AI292" s="59"/>
      <c r="AJ292" s="59"/>
      <c r="AK292" s="59"/>
      <c r="AL292" s="59"/>
      <c r="AM292" s="59"/>
      <c r="AN292" s="59"/>
      <c r="AO292" s="59"/>
      <c r="AP292" s="59"/>
    </row>
    <row r="293" spans="1:42" s="42" customFormat="1" ht="27" customHeight="1">
      <c r="A293" s="152">
        <v>284</v>
      </c>
      <c r="B293" s="16" t="s">
        <v>869</v>
      </c>
      <c r="C293" s="23" t="s">
        <v>877</v>
      </c>
      <c r="D293" s="23" t="s">
        <v>561</v>
      </c>
      <c r="E293" s="12" t="s">
        <v>317</v>
      </c>
      <c r="F293" s="16">
        <v>1115120253</v>
      </c>
      <c r="G293" s="17">
        <v>11530</v>
      </c>
      <c r="H293" s="101" t="s">
        <v>878</v>
      </c>
      <c r="I293" s="28">
        <v>15492</v>
      </c>
      <c r="J293" s="28">
        <v>0</v>
      </c>
      <c r="K293" s="28">
        <v>0</v>
      </c>
      <c r="L293" s="28">
        <v>0</v>
      </c>
      <c r="M293" s="28">
        <f t="shared" si="218"/>
        <v>15492</v>
      </c>
      <c r="N293" s="17">
        <v>25</v>
      </c>
      <c r="O293" s="17">
        <v>0</v>
      </c>
      <c r="P293" s="28">
        <f t="shared" si="209"/>
        <v>12494</v>
      </c>
      <c r="Q293" s="28">
        <f t="shared" si="210"/>
        <v>0</v>
      </c>
      <c r="R293" s="28">
        <f t="shared" si="211"/>
        <v>0</v>
      </c>
      <c r="S293" s="28">
        <v>0</v>
      </c>
      <c r="T293" s="28">
        <v>301</v>
      </c>
      <c r="U293" s="28">
        <v>0</v>
      </c>
      <c r="V293" s="28">
        <f t="shared" si="225"/>
        <v>12795</v>
      </c>
      <c r="W293" s="28">
        <f t="shared" si="226"/>
        <v>12494</v>
      </c>
      <c r="X293" s="28">
        <f t="shared" si="227"/>
        <v>12795</v>
      </c>
      <c r="Y293" s="28">
        <f t="shared" si="193"/>
        <v>1499</v>
      </c>
      <c r="Z293" s="28">
        <f t="shared" si="222"/>
        <v>96</v>
      </c>
      <c r="AA293" s="38">
        <v>0</v>
      </c>
      <c r="AB293" s="28">
        <v>0</v>
      </c>
      <c r="AC293" s="28">
        <v>0</v>
      </c>
      <c r="AD293" s="28">
        <f t="shared" si="228"/>
        <v>1595</v>
      </c>
      <c r="AE293" s="28">
        <f t="shared" si="229"/>
        <v>11200</v>
      </c>
      <c r="AF293" s="78" t="s">
        <v>86</v>
      </c>
      <c r="AG293" s="47">
        <v>44236</v>
      </c>
      <c r="AH293" s="58"/>
      <c r="AI293" s="59"/>
      <c r="AJ293" s="59"/>
      <c r="AK293" s="59"/>
      <c r="AL293" s="59"/>
      <c r="AM293" s="59"/>
      <c r="AN293" s="59"/>
      <c r="AO293" s="59"/>
      <c r="AP293" s="59"/>
    </row>
    <row r="294" spans="1:42" s="42" customFormat="1" ht="27" customHeight="1">
      <c r="A294" s="13">
        <v>285</v>
      </c>
      <c r="B294" s="16" t="s">
        <v>869</v>
      </c>
      <c r="C294" s="23" t="s">
        <v>879</v>
      </c>
      <c r="D294" s="23" t="s">
        <v>880</v>
      </c>
      <c r="E294" s="12" t="s">
        <v>317</v>
      </c>
      <c r="F294" s="92">
        <v>1115738687</v>
      </c>
      <c r="G294" s="17">
        <v>11888</v>
      </c>
      <c r="H294" s="126" t="s">
        <v>881</v>
      </c>
      <c r="I294" s="28">
        <v>15492</v>
      </c>
      <c r="J294" s="28">
        <v>0</v>
      </c>
      <c r="K294" s="28">
        <v>0</v>
      </c>
      <c r="L294" s="28">
        <v>0</v>
      </c>
      <c r="M294" s="28">
        <f t="shared" si="218"/>
        <v>15492</v>
      </c>
      <c r="N294" s="17">
        <v>22</v>
      </c>
      <c r="O294" s="17">
        <v>0</v>
      </c>
      <c r="P294" s="28">
        <f t="shared" si="209"/>
        <v>10994</v>
      </c>
      <c r="Q294" s="28">
        <f t="shared" si="210"/>
        <v>0</v>
      </c>
      <c r="R294" s="28">
        <f t="shared" si="211"/>
        <v>0</v>
      </c>
      <c r="S294" s="28">
        <v>0</v>
      </c>
      <c r="T294" s="28">
        <v>0</v>
      </c>
      <c r="U294" s="28">
        <v>0</v>
      </c>
      <c r="V294" s="28">
        <f t="shared" si="225"/>
        <v>10994</v>
      </c>
      <c r="W294" s="28">
        <f t="shared" si="226"/>
        <v>10994</v>
      </c>
      <c r="X294" s="28">
        <f t="shared" si="227"/>
        <v>10994</v>
      </c>
      <c r="Y294" s="28">
        <f t="shared" si="193"/>
        <v>1319</v>
      </c>
      <c r="Z294" s="28">
        <f t="shared" si="222"/>
        <v>83</v>
      </c>
      <c r="AA294" s="38">
        <v>0</v>
      </c>
      <c r="AB294" s="28">
        <v>792</v>
      </c>
      <c r="AC294" s="28">
        <v>0</v>
      </c>
      <c r="AD294" s="28">
        <f t="shared" si="228"/>
        <v>2194</v>
      </c>
      <c r="AE294" s="28">
        <f t="shared" si="229"/>
        <v>8800</v>
      </c>
      <c r="AF294" s="78" t="s">
        <v>86</v>
      </c>
      <c r="AG294" s="47">
        <v>44236</v>
      </c>
      <c r="AH294" s="58"/>
      <c r="AI294" s="59"/>
      <c r="AJ294" s="59"/>
      <c r="AK294" s="59"/>
      <c r="AL294" s="59"/>
      <c r="AM294" s="59"/>
      <c r="AN294" s="59"/>
      <c r="AO294" s="59"/>
      <c r="AP294" s="59"/>
    </row>
    <row r="295" spans="1:42" s="42" customFormat="1" ht="27" customHeight="1">
      <c r="A295" s="152">
        <v>286</v>
      </c>
      <c r="B295" s="16" t="s">
        <v>869</v>
      </c>
      <c r="C295" s="210" t="s">
        <v>882</v>
      </c>
      <c r="D295" s="210" t="s">
        <v>883</v>
      </c>
      <c r="E295" s="12" t="s">
        <v>317</v>
      </c>
      <c r="F295" s="92">
        <v>1115792716</v>
      </c>
      <c r="G295" s="17">
        <v>11946</v>
      </c>
      <c r="H295" s="248" t="s">
        <v>884</v>
      </c>
      <c r="I295" s="28">
        <v>15492</v>
      </c>
      <c r="J295" s="28">
        <v>0</v>
      </c>
      <c r="K295" s="28">
        <v>0</v>
      </c>
      <c r="L295" s="28">
        <v>0</v>
      </c>
      <c r="M295" s="28">
        <f t="shared" si="218"/>
        <v>15492</v>
      </c>
      <c r="N295" s="17">
        <v>11</v>
      </c>
      <c r="O295" s="17">
        <v>0</v>
      </c>
      <c r="P295" s="28">
        <f t="shared" si="209"/>
        <v>5497</v>
      </c>
      <c r="Q295" s="28">
        <f t="shared" si="210"/>
        <v>0</v>
      </c>
      <c r="R295" s="28">
        <f t="shared" si="211"/>
        <v>0</v>
      </c>
      <c r="S295" s="28">
        <v>0</v>
      </c>
      <c r="T295" s="28">
        <v>206</v>
      </c>
      <c r="U295" s="28">
        <v>0</v>
      </c>
      <c r="V295" s="28">
        <f t="shared" si="225"/>
        <v>5703</v>
      </c>
      <c r="W295" s="28">
        <f t="shared" si="226"/>
        <v>5497</v>
      </c>
      <c r="X295" s="28">
        <f t="shared" si="227"/>
        <v>5703</v>
      </c>
      <c r="Y295" s="28">
        <f t="shared" si="193"/>
        <v>660</v>
      </c>
      <c r="Z295" s="28">
        <f t="shared" si="222"/>
        <v>43</v>
      </c>
      <c r="AA295" s="38">
        <v>0</v>
      </c>
      <c r="AB295" s="28">
        <v>0</v>
      </c>
      <c r="AC295" s="28">
        <v>0</v>
      </c>
      <c r="AD295" s="28">
        <f t="shared" si="228"/>
        <v>703</v>
      </c>
      <c r="AE295" s="28">
        <f t="shared" si="229"/>
        <v>5000</v>
      </c>
      <c r="AF295" s="78" t="s">
        <v>86</v>
      </c>
      <c r="AG295" s="47">
        <v>44246</v>
      </c>
      <c r="AH295" s="58"/>
      <c r="AI295" s="59"/>
      <c r="AJ295" s="59"/>
      <c r="AK295" s="59"/>
      <c r="AL295" s="59"/>
      <c r="AM295" s="59"/>
      <c r="AN295" s="59"/>
      <c r="AO295" s="59"/>
      <c r="AP295" s="59"/>
    </row>
    <row r="296" spans="1:42" s="42" customFormat="1" ht="27" customHeight="1">
      <c r="A296" s="152">
        <v>287</v>
      </c>
      <c r="B296" s="16" t="s">
        <v>885</v>
      </c>
      <c r="C296" s="12" t="s">
        <v>885</v>
      </c>
      <c r="D296" s="12" t="s">
        <v>886</v>
      </c>
      <c r="E296" s="12" t="s">
        <v>307</v>
      </c>
      <c r="F296" s="17">
        <v>1113839585</v>
      </c>
      <c r="G296" s="17">
        <v>769</v>
      </c>
      <c r="H296" s="139" t="s">
        <v>887</v>
      </c>
      <c r="I296" s="28">
        <v>18000</v>
      </c>
      <c r="J296" s="28">
        <v>0</v>
      </c>
      <c r="K296" s="28">
        <v>0</v>
      </c>
      <c r="L296" s="28">
        <v>0</v>
      </c>
      <c r="M296" s="28">
        <f t="shared" si="218"/>
        <v>18000</v>
      </c>
      <c r="N296" s="17">
        <v>30</v>
      </c>
      <c r="O296" s="17">
        <v>0</v>
      </c>
      <c r="P296" s="28">
        <f t="shared" si="209"/>
        <v>17419</v>
      </c>
      <c r="Q296" s="28">
        <f t="shared" si="210"/>
        <v>0</v>
      </c>
      <c r="R296" s="28">
        <f t="shared" si="211"/>
        <v>0</v>
      </c>
      <c r="S296" s="28">
        <v>0</v>
      </c>
      <c r="T296" s="28">
        <v>0</v>
      </c>
      <c r="U296" s="28">
        <v>0</v>
      </c>
      <c r="V296" s="28">
        <f t="shared" si="225"/>
        <v>17419</v>
      </c>
      <c r="W296" s="28">
        <f t="shared" si="226"/>
        <v>15000</v>
      </c>
      <c r="X296" s="28">
        <f t="shared" si="227"/>
        <v>17419</v>
      </c>
      <c r="Y296" s="28">
        <f t="shared" si="193"/>
        <v>1800</v>
      </c>
      <c r="Z296" s="28">
        <f t="shared" si="222"/>
        <v>131</v>
      </c>
      <c r="AA296" s="38">
        <v>0</v>
      </c>
      <c r="AB296" s="28">
        <v>0</v>
      </c>
      <c r="AC296" s="28">
        <v>0</v>
      </c>
      <c r="AD296" s="28">
        <f t="shared" si="228"/>
        <v>1931</v>
      </c>
      <c r="AE296" s="28">
        <f>ROUND(V296-AD296,0)</f>
        <v>15488</v>
      </c>
      <c r="AF296" s="34" t="s">
        <v>86</v>
      </c>
      <c r="AG296" s="47">
        <v>44237</v>
      </c>
      <c r="AH296" s="58"/>
      <c r="AI296" s="59"/>
      <c r="AJ296" s="59"/>
      <c r="AK296" s="59"/>
      <c r="AL296" s="59"/>
      <c r="AM296" s="59"/>
      <c r="AN296" s="59"/>
      <c r="AO296" s="59"/>
      <c r="AP296" s="59"/>
    </row>
    <row r="297" spans="1:42" s="42" customFormat="1" ht="27" customHeight="1">
      <c r="A297" s="13">
        <v>288</v>
      </c>
      <c r="B297" s="16" t="s">
        <v>885</v>
      </c>
      <c r="C297" s="12" t="s">
        <v>888</v>
      </c>
      <c r="D297" s="61" t="s">
        <v>889</v>
      </c>
      <c r="E297" s="12" t="s">
        <v>317</v>
      </c>
      <c r="F297" s="76">
        <v>1115465514</v>
      </c>
      <c r="G297" s="17">
        <v>11708</v>
      </c>
      <c r="H297" s="97" t="s">
        <v>890</v>
      </c>
      <c r="I297" s="28">
        <v>15492</v>
      </c>
      <c r="J297" s="28">
        <v>0</v>
      </c>
      <c r="K297" s="28">
        <v>0</v>
      </c>
      <c r="L297" s="28">
        <v>0</v>
      </c>
      <c r="M297" s="28">
        <f t="shared" si="218"/>
        <v>15492</v>
      </c>
      <c r="N297" s="17">
        <v>28</v>
      </c>
      <c r="O297" s="17">
        <v>0</v>
      </c>
      <c r="P297" s="28">
        <f t="shared" si="209"/>
        <v>13993</v>
      </c>
      <c r="Q297" s="28">
        <f t="shared" si="210"/>
        <v>0</v>
      </c>
      <c r="R297" s="28">
        <f t="shared" si="211"/>
        <v>0</v>
      </c>
      <c r="S297" s="28">
        <v>0</v>
      </c>
      <c r="T297" s="28">
        <v>0</v>
      </c>
      <c r="U297" s="28">
        <v>0</v>
      </c>
      <c r="V297" s="28">
        <f t="shared" si="225"/>
        <v>13993</v>
      </c>
      <c r="W297" s="28">
        <f t="shared" si="226"/>
        <v>13993</v>
      </c>
      <c r="X297" s="28">
        <f t="shared" si="227"/>
        <v>13993</v>
      </c>
      <c r="Y297" s="28">
        <f t="shared" si="193"/>
        <v>1679</v>
      </c>
      <c r="Z297" s="28">
        <f t="shared" si="222"/>
        <v>105</v>
      </c>
      <c r="AA297" s="38">
        <v>0</v>
      </c>
      <c r="AB297" s="28">
        <v>0</v>
      </c>
      <c r="AC297" s="28">
        <v>0</v>
      </c>
      <c r="AD297" s="28">
        <f t="shared" si="228"/>
        <v>1784</v>
      </c>
      <c r="AE297" s="28">
        <f>ROUND(V297-AD297,0)</f>
        <v>12209</v>
      </c>
      <c r="AF297" s="34" t="s">
        <v>86</v>
      </c>
      <c r="AG297" s="47">
        <v>44243</v>
      </c>
      <c r="AH297" s="58"/>
      <c r="AI297" s="59"/>
      <c r="AJ297" s="59"/>
      <c r="AK297" s="59"/>
      <c r="AL297" s="59"/>
      <c r="AM297" s="59"/>
      <c r="AN297" s="59"/>
      <c r="AO297" s="59"/>
      <c r="AP297" s="59"/>
    </row>
    <row r="298" spans="1:42" s="42" customFormat="1" ht="27" customHeight="1">
      <c r="A298" s="152">
        <v>289</v>
      </c>
      <c r="B298" s="16" t="s">
        <v>885</v>
      </c>
      <c r="C298" s="23" t="s">
        <v>693</v>
      </c>
      <c r="D298" s="23" t="s">
        <v>891</v>
      </c>
      <c r="E298" s="12" t="s">
        <v>317</v>
      </c>
      <c r="F298" s="96">
        <v>1115644916</v>
      </c>
      <c r="G298" s="17">
        <v>11843</v>
      </c>
      <c r="H298" s="126" t="s">
        <v>892</v>
      </c>
      <c r="I298" s="28">
        <v>15492</v>
      </c>
      <c r="J298" s="28">
        <v>0</v>
      </c>
      <c r="K298" s="28">
        <v>0</v>
      </c>
      <c r="L298" s="28">
        <v>0</v>
      </c>
      <c r="M298" s="28">
        <f t="shared" si="218"/>
        <v>15492</v>
      </c>
      <c r="N298" s="17">
        <v>0</v>
      </c>
      <c r="O298" s="17">
        <v>0</v>
      </c>
      <c r="P298" s="28">
        <f t="shared" si="209"/>
        <v>0</v>
      </c>
      <c r="Q298" s="28">
        <f t="shared" si="210"/>
        <v>0</v>
      </c>
      <c r="R298" s="28">
        <f t="shared" si="211"/>
        <v>0</v>
      </c>
      <c r="S298" s="28">
        <v>0</v>
      </c>
      <c r="T298" s="28">
        <v>0</v>
      </c>
      <c r="U298" s="28">
        <v>0</v>
      </c>
      <c r="V298" s="28">
        <f t="shared" si="225"/>
        <v>0</v>
      </c>
      <c r="W298" s="28">
        <f t="shared" si="226"/>
        <v>0</v>
      </c>
      <c r="X298" s="28">
        <f t="shared" si="227"/>
        <v>0</v>
      </c>
      <c r="Y298" s="28">
        <f t="shared" si="193"/>
        <v>0</v>
      </c>
      <c r="Z298" s="28">
        <f t="shared" si="222"/>
        <v>0</v>
      </c>
      <c r="AA298" s="38">
        <v>0</v>
      </c>
      <c r="AB298" s="28">
        <v>0</v>
      </c>
      <c r="AC298" s="28">
        <v>0</v>
      </c>
      <c r="AD298" s="28">
        <f t="shared" si="228"/>
        <v>0</v>
      </c>
      <c r="AE298" s="28">
        <f t="shared" ref="AE298" si="230">ROUND(V298-AD298,0)</f>
        <v>0</v>
      </c>
      <c r="AF298" s="34"/>
      <c r="AG298" s="47"/>
      <c r="AH298" s="58"/>
      <c r="AI298" s="59"/>
      <c r="AJ298" s="59"/>
      <c r="AK298" s="59"/>
      <c r="AL298" s="59"/>
      <c r="AM298" s="59"/>
      <c r="AN298" s="59"/>
      <c r="AO298" s="59"/>
      <c r="AP298" s="59"/>
    </row>
    <row r="299" spans="1:42" s="42" customFormat="1" ht="26.4" customHeight="1">
      <c r="A299" s="152">
        <v>290</v>
      </c>
      <c r="B299" s="16" t="s">
        <v>885</v>
      </c>
      <c r="C299" s="82" t="s">
        <v>893</v>
      </c>
      <c r="D299" s="82" t="s">
        <v>894</v>
      </c>
      <c r="E299" s="12" t="s">
        <v>313</v>
      </c>
      <c r="F299" s="37">
        <v>3011033842</v>
      </c>
      <c r="G299" s="14">
        <v>11462</v>
      </c>
      <c r="H299" s="139" t="s">
        <v>895</v>
      </c>
      <c r="I299" s="28">
        <v>16400</v>
      </c>
      <c r="J299" s="28">
        <v>0</v>
      </c>
      <c r="K299" s="28">
        <v>0</v>
      </c>
      <c r="L299" s="28">
        <v>0</v>
      </c>
      <c r="M299" s="28">
        <f>I299+J299+K299+L299</f>
        <v>16400</v>
      </c>
      <c r="N299" s="17">
        <v>0</v>
      </c>
      <c r="O299" s="39">
        <v>0</v>
      </c>
      <c r="P299" s="28">
        <f t="shared" si="209"/>
        <v>0</v>
      </c>
      <c r="Q299" s="28">
        <f t="shared" si="210"/>
        <v>0</v>
      </c>
      <c r="R299" s="28">
        <f t="shared" si="211"/>
        <v>0</v>
      </c>
      <c r="S299" s="28">
        <v>0</v>
      </c>
      <c r="T299" s="28">
        <v>0</v>
      </c>
      <c r="U299" s="28"/>
      <c r="V299" s="28">
        <f>+P299+Q299+R299+S299+T299+U299</f>
        <v>0</v>
      </c>
      <c r="W299" s="28">
        <f>IF(P299&gt;15000,15000,P299)</f>
        <v>0</v>
      </c>
      <c r="X299" s="28">
        <f>V299</f>
        <v>0</v>
      </c>
      <c r="Y299" s="28">
        <f>ROUND(W299*12%,0)</f>
        <v>0</v>
      </c>
      <c r="Z299" s="28">
        <f>CEILING(X299*0.75%,1)</f>
        <v>0</v>
      </c>
      <c r="AA299" s="38">
        <v>0</v>
      </c>
      <c r="AB299" s="28">
        <v>0</v>
      </c>
      <c r="AC299" s="28">
        <v>0</v>
      </c>
      <c r="AD299" s="28">
        <f>+Y299+Z299+AA299+AB299+AC299</f>
        <v>0</v>
      </c>
      <c r="AE299" s="28">
        <f>ROUND(V299-AD299,0)</f>
        <v>0</v>
      </c>
      <c r="AF299" s="34"/>
      <c r="AG299" s="47"/>
      <c r="AH299" s="56"/>
      <c r="AI299" s="72"/>
      <c r="AJ299" s="72"/>
      <c r="AK299" s="72"/>
      <c r="AL299" s="56"/>
      <c r="AM299" s="72"/>
      <c r="AN299" s="72"/>
      <c r="AO299" s="72"/>
      <c r="AP299" s="72"/>
    </row>
    <row r="300" spans="1:42" s="42" customFormat="1" ht="27" customHeight="1">
      <c r="A300" s="13">
        <v>291</v>
      </c>
      <c r="B300" s="12" t="s">
        <v>896</v>
      </c>
      <c r="C300" s="12" t="s">
        <v>896</v>
      </c>
      <c r="D300" s="12" t="s">
        <v>346</v>
      </c>
      <c r="E300" s="12" t="s">
        <v>307</v>
      </c>
      <c r="F300" s="17">
        <v>1114258916</v>
      </c>
      <c r="G300" s="17">
        <v>1070</v>
      </c>
      <c r="H300" s="139" t="s">
        <v>897</v>
      </c>
      <c r="I300" s="17">
        <v>20000</v>
      </c>
      <c r="J300" s="28">
        <v>0</v>
      </c>
      <c r="K300" s="28">
        <v>0</v>
      </c>
      <c r="L300" s="28">
        <v>5000</v>
      </c>
      <c r="M300" s="28">
        <f t="shared" ref="M300" si="231">I300+J300+K300+L300</f>
        <v>25000</v>
      </c>
      <c r="N300" s="17">
        <v>0</v>
      </c>
      <c r="O300" s="39">
        <v>0</v>
      </c>
      <c r="P300" s="28">
        <f t="shared" si="209"/>
        <v>0</v>
      </c>
      <c r="Q300" s="28">
        <f t="shared" si="210"/>
        <v>0</v>
      </c>
      <c r="R300" s="28">
        <f t="shared" si="211"/>
        <v>0</v>
      </c>
      <c r="S300" s="28">
        <v>0</v>
      </c>
      <c r="T300" s="28">
        <v>0</v>
      </c>
      <c r="U300" s="28">
        <v>0</v>
      </c>
      <c r="V300" s="28">
        <f t="shared" ref="V300" si="232">+P300+Q300+R300+S300+T300+U300</f>
        <v>0</v>
      </c>
      <c r="W300" s="28">
        <f t="shared" ref="W300" si="233">IF(P300&gt;15000,15000,P300)</f>
        <v>0</v>
      </c>
      <c r="X300" s="28">
        <f>V300</f>
        <v>0</v>
      </c>
      <c r="Y300" s="28">
        <f t="shared" ref="Y300:Y314" si="234">ROUND(W300*12%,0)</f>
        <v>0</v>
      </c>
      <c r="Z300" s="28">
        <f t="shared" ref="Z300:Z302" si="235">CEILING(X300*0.75%,1)</f>
        <v>0</v>
      </c>
      <c r="AA300" s="38">
        <v>0</v>
      </c>
      <c r="AB300" s="28">
        <v>0</v>
      </c>
      <c r="AC300" s="28">
        <v>0</v>
      </c>
      <c r="AD300" s="28">
        <f t="shared" ref="AD300" si="236">+Y300+Z300+AA300+AB300+AC300</f>
        <v>0</v>
      </c>
      <c r="AE300" s="28">
        <f t="shared" ref="AE300" si="237">ROUND(V300-AD300,0)</f>
        <v>0</v>
      </c>
      <c r="AF300" s="78"/>
      <c r="AG300" s="47"/>
      <c r="AH300" s="58"/>
      <c r="AI300" s="58"/>
      <c r="AJ300" s="59"/>
      <c r="AK300" s="59"/>
      <c r="AL300" s="59"/>
      <c r="AM300" s="59"/>
      <c r="AN300" s="59"/>
      <c r="AO300" s="59"/>
      <c r="AP300" s="59"/>
    </row>
    <row r="301" spans="1:42" s="42" customFormat="1" ht="27" customHeight="1">
      <c r="A301" s="152">
        <v>292</v>
      </c>
      <c r="B301" s="12" t="s">
        <v>896</v>
      </c>
      <c r="C301" s="12" t="s">
        <v>898</v>
      </c>
      <c r="D301" s="12" t="s">
        <v>899</v>
      </c>
      <c r="E301" s="12" t="s">
        <v>313</v>
      </c>
      <c r="F301" s="13">
        <v>1114927366</v>
      </c>
      <c r="G301" s="14">
        <v>11453</v>
      </c>
      <c r="H301" s="139" t="s">
        <v>900</v>
      </c>
      <c r="I301" s="28">
        <v>16400</v>
      </c>
      <c r="J301" s="28">
        <v>0</v>
      </c>
      <c r="K301" s="28">
        <v>0</v>
      </c>
      <c r="L301" s="28">
        <v>0</v>
      </c>
      <c r="M301" s="28">
        <f>I301+J301+K301+L301</f>
        <v>16400</v>
      </c>
      <c r="N301" s="17">
        <v>0</v>
      </c>
      <c r="O301" s="17">
        <v>0</v>
      </c>
      <c r="P301" s="28">
        <f t="shared" si="209"/>
        <v>0</v>
      </c>
      <c r="Q301" s="28">
        <f t="shared" si="210"/>
        <v>0</v>
      </c>
      <c r="R301" s="28">
        <f t="shared" si="211"/>
        <v>0</v>
      </c>
      <c r="S301" s="28">
        <v>0</v>
      </c>
      <c r="T301" s="28">
        <v>0</v>
      </c>
      <c r="U301" s="28">
        <v>0</v>
      </c>
      <c r="V301" s="28">
        <f>+P301+Q301+R301+S301+T301+U301</f>
        <v>0</v>
      </c>
      <c r="W301" s="28">
        <f>IF(P301&gt;15000,15000,P301)</f>
        <v>0</v>
      </c>
      <c r="X301" s="28">
        <f>V301</f>
        <v>0</v>
      </c>
      <c r="Y301" s="28">
        <f t="shared" si="234"/>
        <v>0</v>
      </c>
      <c r="Z301" s="28">
        <f t="shared" si="235"/>
        <v>0</v>
      </c>
      <c r="AA301" s="38">
        <v>0</v>
      </c>
      <c r="AB301" s="28">
        <v>0</v>
      </c>
      <c r="AC301" s="28">
        <v>0</v>
      </c>
      <c r="AD301" s="28">
        <f>+Y301+Z301+AA301+AB301+AC301</f>
        <v>0</v>
      </c>
      <c r="AE301" s="28">
        <f>ROUND(V301-AD301,0)</f>
        <v>0</v>
      </c>
      <c r="AF301" s="78"/>
      <c r="AG301" s="47"/>
      <c r="AH301" s="58"/>
      <c r="AI301" s="58"/>
      <c r="AJ301" s="59"/>
      <c r="AK301" s="59"/>
      <c r="AL301" s="59"/>
      <c r="AM301" s="59"/>
      <c r="AN301" s="59"/>
      <c r="AO301" s="59"/>
      <c r="AP301" s="59"/>
    </row>
    <row r="302" spans="1:42" s="42" customFormat="1" ht="27" customHeight="1">
      <c r="A302" s="152">
        <v>293</v>
      </c>
      <c r="B302" s="12" t="s">
        <v>896</v>
      </c>
      <c r="C302" s="12" t="s">
        <v>901</v>
      </c>
      <c r="D302" s="23" t="s">
        <v>902</v>
      </c>
      <c r="E302" s="12" t="s">
        <v>317</v>
      </c>
      <c r="F302" s="96">
        <v>1115529102</v>
      </c>
      <c r="G302" s="96">
        <v>11774</v>
      </c>
      <c r="H302" s="149" t="s">
        <v>903</v>
      </c>
      <c r="I302" s="28">
        <v>15492</v>
      </c>
      <c r="J302" s="28">
        <v>0</v>
      </c>
      <c r="K302" s="28">
        <v>0</v>
      </c>
      <c r="L302" s="28">
        <v>0</v>
      </c>
      <c r="M302" s="28">
        <f t="shared" ref="M302" si="238">I302+J302+K302+L302</f>
        <v>15492</v>
      </c>
      <c r="N302" s="17">
        <v>0</v>
      </c>
      <c r="O302" s="17">
        <v>0</v>
      </c>
      <c r="P302" s="28">
        <f t="shared" si="209"/>
        <v>0</v>
      </c>
      <c r="Q302" s="28">
        <f t="shared" si="210"/>
        <v>0</v>
      </c>
      <c r="R302" s="28">
        <f t="shared" si="211"/>
        <v>0</v>
      </c>
      <c r="S302" s="28">
        <v>0</v>
      </c>
      <c r="T302" s="28">
        <v>0</v>
      </c>
      <c r="U302" s="28">
        <v>0</v>
      </c>
      <c r="V302" s="28">
        <f t="shared" ref="V302" si="239">+P302+Q302+R302+S302+T302+U302</f>
        <v>0</v>
      </c>
      <c r="W302" s="28">
        <f t="shared" ref="W302" si="240">IF(P302&gt;15000,15000,P302)</f>
        <v>0</v>
      </c>
      <c r="X302" s="28">
        <f t="shared" ref="X302" si="241">V302</f>
        <v>0</v>
      </c>
      <c r="Y302" s="28">
        <f t="shared" si="234"/>
        <v>0</v>
      </c>
      <c r="Z302" s="28">
        <f t="shared" si="235"/>
        <v>0</v>
      </c>
      <c r="AA302" s="38">
        <v>0</v>
      </c>
      <c r="AB302" s="28">
        <v>0</v>
      </c>
      <c r="AC302" s="28">
        <v>0</v>
      </c>
      <c r="AD302" s="28">
        <f t="shared" ref="AD302" si="242">+Y302+Z302+AA302+AB302+AC302</f>
        <v>0</v>
      </c>
      <c r="AE302" s="28">
        <f t="shared" ref="AE302" si="243">ROUND(V302-AD302,0)</f>
        <v>0</v>
      </c>
      <c r="AF302" s="78"/>
      <c r="AG302" s="47"/>
      <c r="AH302" s="58"/>
      <c r="AI302" s="58"/>
      <c r="AJ302" s="59"/>
      <c r="AK302" s="59"/>
      <c r="AL302" s="59"/>
      <c r="AM302" s="59"/>
      <c r="AN302" s="59"/>
      <c r="AO302" s="59"/>
      <c r="AP302" s="59"/>
    </row>
    <row r="303" spans="1:42" s="42" customFormat="1" ht="27" customHeight="1">
      <c r="A303" s="13">
        <v>294</v>
      </c>
      <c r="B303" s="12" t="s">
        <v>896</v>
      </c>
      <c r="C303" s="12" t="s">
        <v>904</v>
      </c>
      <c r="D303" s="214" t="s">
        <v>905</v>
      </c>
      <c r="E303" s="12" t="s">
        <v>313</v>
      </c>
      <c r="F303" s="102">
        <v>1115442375</v>
      </c>
      <c r="G303" s="14">
        <v>11698</v>
      </c>
      <c r="H303" s="139" t="s">
        <v>906</v>
      </c>
      <c r="I303" s="28">
        <v>16400</v>
      </c>
      <c r="J303" s="28">
        <v>0</v>
      </c>
      <c r="K303" s="28">
        <v>0</v>
      </c>
      <c r="L303" s="28">
        <v>0</v>
      </c>
      <c r="M303" s="28">
        <f>I303+J303+K303+L303</f>
        <v>16400</v>
      </c>
      <c r="N303" s="17">
        <v>0</v>
      </c>
      <c r="O303" s="17">
        <v>0</v>
      </c>
      <c r="P303" s="28">
        <f t="shared" si="209"/>
        <v>0</v>
      </c>
      <c r="Q303" s="28">
        <f t="shared" si="210"/>
        <v>0</v>
      </c>
      <c r="R303" s="28">
        <f t="shared" si="211"/>
        <v>0</v>
      </c>
      <c r="S303" s="28">
        <v>0</v>
      </c>
      <c r="T303" s="28">
        <v>0</v>
      </c>
      <c r="U303" s="28">
        <v>0</v>
      </c>
      <c r="V303" s="28">
        <f>+P303+Q303+R303+S303+T303+U303</f>
        <v>0</v>
      </c>
      <c r="W303" s="28">
        <f>IF(P303&gt;15000,15000,P303)</f>
        <v>0</v>
      </c>
      <c r="X303" s="28">
        <f>V303</f>
        <v>0</v>
      </c>
      <c r="Y303" s="28">
        <f t="shared" si="234"/>
        <v>0</v>
      </c>
      <c r="Z303" s="28">
        <f>CEILING(X303*0.75%,1)</f>
        <v>0</v>
      </c>
      <c r="AA303" s="38">
        <v>0</v>
      </c>
      <c r="AB303" s="28">
        <v>0</v>
      </c>
      <c r="AC303" s="28">
        <v>0</v>
      </c>
      <c r="AD303" s="28">
        <f>+Y303+Z303+AA303+AB303+AC303</f>
        <v>0</v>
      </c>
      <c r="AE303" s="28">
        <f>ROUND(V303-AD303,0)</f>
        <v>0</v>
      </c>
      <c r="AF303" s="78"/>
      <c r="AG303" s="47"/>
      <c r="AH303" s="58"/>
      <c r="AI303" s="58"/>
      <c r="AJ303" s="59"/>
      <c r="AK303" s="59"/>
      <c r="AL303" s="59"/>
      <c r="AM303" s="59"/>
      <c r="AN303" s="59"/>
      <c r="AO303" s="59"/>
      <c r="AP303" s="59"/>
    </row>
    <row r="304" spans="1:42" s="42" customFormat="1" ht="27" customHeight="1">
      <c r="A304" s="152">
        <v>295</v>
      </c>
      <c r="B304" s="12" t="s">
        <v>896</v>
      </c>
      <c r="C304" s="23" t="s">
        <v>907</v>
      </c>
      <c r="D304" s="23" t="s">
        <v>698</v>
      </c>
      <c r="E304" s="12" t="s">
        <v>317</v>
      </c>
      <c r="F304" s="96">
        <v>1115552151</v>
      </c>
      <c r="G304" s="96">
        <v>11794</v>
      </c>
      <c r="H304" s="126" t="s">
        <v>908</v>
      </c>
      <c r="I304" s="28">
        <v>15492</v>
      </c>
      <c r="J304" s="28">
        <v>0</v>
      </c>
      <c r="K304" s="28">
        <v>0</v>
      </c>
      <c r="L304" s="28">
        <v>0</v>
      </c>
      <c r="M304" s="28">
        <f>I304+J304+K304+L304</f>
        <v>15492</v>
      </c>
      <c r="N304" s="17">
        <v>0</v>
      </c>
      <c r="O304" s="17">
        <v>0</v>
      </c>
      <c r="P304" s="28">
        <f t="shared" si="209"/>
        <v>0</v>
      </c>
      <c r="Q304" s="28">
        <f t="shared" si="210"/>
        <v>0</v>
      </c>
      <c r="R304" s="28">
        <f t="shared" si="211"/>
        <v>0</v>
      </c>
      <c r="S304" s="28">
        <v>0</v>
      </c>
      <c r="T304" s="28">
        <v>0</v>
      </c>
      <c r="U304" s="28">
        <v>0</v>
      </c>
      <c r="V304" s="28">
        <f>+P304+Q304+R304+S304+T304+U304</f>
        <v>0</v>
      </c>
      <c r="W304" s="28">
        <f>IF(P304&gt;15000,15000,P304)</f>
        <v>0</v>
      </c>
      <c r="X304" s="28">
        <f>V304</f>
        <v>0</v>
      </c>
      <c r="Y304" s="28">
        <f t="shared" si="234"/>
        <v>0</v>
      </c>
      <c r="Z304" s="28">
        <f>CEILING(X304*0.75%,1)</f>
        <v>0</v>
      </c>
      <c r="AA304" s="38">
        <v>0</v>
      </c>
      <c r="AB304" s="28">
        <v>0</v>
      </c>
      <c r="AC304" s="28">
        <v>0</v>
      </c>
      <c r="AD304" s="28">
        <f>+Y304+Z304+AA304+AB304+AC304</f>
        <v>0</v>
      </c>
      <c r="AE304" s="28">
        <f>ROUND(V304-AD304,0)</f>
        <v>0</v>
      </c>
      <c r="AF304" s="78"/>
      <c r="AG304" s="47"/>
      <c r="AH304" s="58"/>
      <c r="AI304" s="58"/>
      <c r="AJ304" s="59"/>
      <c r="AK304" s="59"/>
      <c r="AL304" s="59"/>
      <c r="AM304" s="59"/>
      <c r="AN304" s="59"/>
      <c r="AO304" s="59"/>
      <c r="AP304" s="59"/>
    </row>
    <row r="305" spans="1:42" s="42" customFormat="1" ht="27" customHeight="1">
      <c r="A305" s="152">
        <v>296</v>
      </c>
      <c r="B305" s="12" t="s">
        <v>896</v>
      </c>
      <c r="C305" s="12" t="s">
        <v>909</v>
      </c>
      <c r="D305" s="214" t="s">
        <v>910</v>
      </c>
      <c r="E305" s="12" t="s">
        <v>317</v>
      </c>
      <c r="F305" s="13">
        <v>1115442359</v>
      </c>
      <c r="G305" s="14">
        <v>11701</v>
      </c>
      <c r="H305" s="139" t="s">
        <v>911</v>
      </c>
      <c r="I305" s="28">
        <v>15492</v>
      </c>
      <c r="J305" s="28">
        <v>0</v>
      </c>
      <c r="K305" s="28">
        <v>0</v>
      </c>
      <c r="L305" s="28">
        <v>0</v>
      </c>
      <c r="M305" s="28">
        <f>I305+J305+K305+L305</f>
        <v>15492</v>
      </c>
      <c r="N305" s="17">
        <v>0</v>
      </c>
      <c r="O305" s="17">
        <v>0</v>
      </c>
      <c r="P305" s="28">
        <f t="shared" si="209"/>
        <v>0</v>
      </c>
      <c r="Q305" s="28">
        <f t="shared" si="210"/>
        <v>0</v>
      </c>
      <c r="R305" s="28">
        <f t="shared" si="211"/>
        <v>0</v>
      </c>
      <c r="S305" s="28">
        <v>0</v>
      </c>
      <c r="T305" s="28">
        <v>0</v>
      </c>
      <c r="U305" s="28">
        <v>0</v>
      </c>
      <c r="V305" s="28">
        <f>+P305+Q305+R305+S305+T305+U305</f>
        <v>0</v>
      </c>
      <c r="W305" s="28">
        <f>IF(P305&gt;15000,15000,P305)</f>
        <v>0</v>
      </c>
      <c r="X305" s="28">
        <f>V305</f>
        <v>0</v>
      </c>
      <c r="Y305" s="28">
        <f t="shared" si="234"/>
        <v>0</v>
      </c>
      <c r="Z305" s="28">
        <f t="shared" ref="Z305:Z309" si="244">CEILING(X305*0.75%,1)</f>
        <v>0</v>
      </c>
      <c r="AA305" s="38">
        <v>0</v>
      </c>
      <c r="AB305" s="28">
        <v>0</v>
      </c>
      <c r="AC305" s="28">
        <v>0</v>
      </c>
      <c r="AD305" s="28">
        <f>+Y305+Z305+AA305+AB305+AC305</f>
        <v>0</v>
      </c>
      <c r="AE305" s="28">
        <f>ROUND(V305-AD305,0)</f>
        <v>0</v>
      </c>
      <c r="AF305" s="78"/>
      <c r="AG305" s="47"/>
      <c r="AH305" s="58"/>
      <c r="AI305" s="58"/>
      <c r="AJ305" s="59"/>
      <c r="AK305" s="59"/>
      <c r="AL305" s="59"/>
      <c r="AM305" s="59"/>
      <c r="AN305" s="59"/>
      <c r="AO305" s="59"/>
      <c r="AP305" s="59"/>
    </row>
    <row r="306" spans="1:42" s="42" customFormat="1" ht="27" customHeight="1">
      <c r="A306" s="13">
        <v>297</v>
      </c>
      <c r="B306" s="119" t="s">
        <v>912</v>
      </c>
      <c r="C306" s="119" t="s">
        <v>912</v>
      </c>
      <c r="D306" s="119" t="s">
        <v>913</v>
      </c>
      <c r="E306" s="12" t="s">
        <v>317</v>
      </c>
      <c r="F306" s="150">
        <v>3011052235</v>
      </c>
      <c r="G306" s="14">
        <v>979</v>
      </c>
      <c r="H306" s="139" t="s">
        <v>914</v>
      </c>
      <c r="I306" s="17">
        <v>20000</v>
      </c>
      <c r="J306" s="28">
        <v>0</v>
      </c>
      <c r="K306" s="28">
        <v>0</v>
      </c>
      <c r="L306" s="28">
        <v>0</v>
      </c>
      <c r="M306" s="28">
        <f t="shared" ref="M306:M308" si="245">I306+J306+K306+L306</f>
        <v>20000</v>
      </c>
      <c r="N306" s="17">
        <v>31</v>
      </c>
      <c r="O306" s="17">
        <v>0</v>
      </c>
      <c r="P306" s="28">
        <f t="shared" si="209"/>
        <v>20000</v>
      </c>
      <c r="Q306" s="28">
        <f t="shared" si="210"/>
        <v>0</v>
      </c>
      <c r="R306" s="28">
        <f t="shared" si="211"/>
        <v>0</v>
      </c>
      <c r="S306" s="28">
        <v>0</v>
      </c>
      <c r="T306" s="28">
        <v>0</v>
      </c>
      <c r="U306" s="28"/>
      <c r="V306" s="28">
        <f t="shared" ref="V306:V308" si="246">+P306+Q306+R306+S306+T306+U306</f>
        <v>20000</v>
      </c>
      <c r="W306" s="28">
        <f t="shared" ref="W306:W308" si="247">IF(P306&gt;15000,15000,P306)</f>
        <v>15000</v>
      </c>
      <c r="X306" s="28">
        <f t="shared" ref="X306:X309" si="248">V306</f>
        <v>20000</v>
      </c>
      <c r="Y306" s="28">
        <f t="shared" si="234"/>
        <v>1800</v>
      </c>
      <c r="Z306" s="28">
        <f t="shared" si="244"/>
        <v>150</v>
      </c>
      <c r="AA306" s="38">
        <v>0</v>
      </c>
      <c r="AB306" s="28">
        <v>0</v>
      </c>
      <c r="AC306" s="28">
        <v>0</v>
      </c>
      <c r="AD306" s="28">
        <f t="shared" ref="AD306:AD309" si="249">+Y306+Z306+AA306+AB306+AC306</f>
        <v>1950</v>
      </c>
      <c r="AE306" s="28">
        <f t="shared" ref="AE306:AE308" si="250">ROUND(V306-AD306,0)</f>
        <v>18050</v>
      </c>
      <c r="AF306" s="34" t="s">
        <v>86</v>
      </c>
      <c r="AG306" s="47">
        <v>44236</v>
      </c>
      <c r="AH306" s="56"/>
      <c r="AI306" s="56"/>
      <c r="AJ306" s="56"/>
      <c r="AK306" s="56"/>
      <c r="AL306" s="56"/>
      <c r="AM306" s="56"/>
      <c r="AN306" s="56"/>
      <c r="AO306" s="56"/>
      <c r="AP306" s="57"/>
    </row>
    <row r="307" spans="1:42" s="42" customFormat="1" ht="27" customHeight="1">
      <c r="A307" s="152">
        <v>298</v>
      </c>
      <c r="B307" s="119" t="s">
        <v>912</v>
      </c>
      <c r="C307" s="23" t="s">
        <v>915</v>
      </c>
      <c r="D307" s="92" t="s">
        <v>916</v>
      </c>
      <c r="E307" s="12" t="s">
        <v>317</v>
      </c>
      <c r="F307" s="96">
        <v>1114538240</v>
      </c>
      <c r="G307" s="96">
        <v>11816</v>
      </c>
      <c r="H307" s="89" t="s">
        <v>917</v>
      </c>
      <c r="I307" s="28">
        <v>15492</v>
      </c>
      <c r="J307" s="28">
        <v>0</v>
      </c>
      <c r="K307" s="28">
        <v>0</v>
      </c>
      <c r="L307" s="28">
        <v>0</v>
      </c>
      <c r="M307" s="28">
        <f t="shared" si="245"/>
        <v>15492</v>
      </c>
      <c r="N307" s="17">
        <v>31</v>
      </c>
      <c r="O307" s="17">
        <v>0</v>
      </c>
      <c r="P307" s="28">
        <f t="shared" si="209"/>
        <v>15492</v>
      </c>
      <c r="Q307" s="28">
        <f t="shared" si="210"/>
        <v>0</v>
      </c>
      <c r="R307" s="28">
        <f t="shared" si="211"/>
        <v>0</v>
      </c>
      <c r="S307" s="28">
        <v>0</v>
      </c>
      <c r="T307" s="28">
        <v>0</v>
      </c>
      <c r="U307" s="28"/>
      <c r="V307" s="28">
        <f t="shared" si="246"/>
        <v>15492</v>
      </c>
      <c r="W307" s="28">
        <f t="shared" si="247"/>
        <v>15000</v>
      </c>
      <c r="X307" s="28">
        <f t="shared" si="248"/>
        <v>15492</v>
      </c>
      <c r="Y307" s="28">
        <f t="shared" si="234"/>
        <v>1800</v>
      </c>
      <c r="Z307" s="28">
        <f t="shared" si="244"/>
        <v>117</v>
      </c>
      <c r="AA307" s="38">
        <v>0</v>
      </c>
      <c r="AB307" s="28">
        <v>0</v>
      </c>
      <c r="AC307" s="28">
        <v>0</v>
      </c>
      <c r="AD307" s="28">
        <f t="shared" si="249"/>
        <v>1917</v>
      </c>
      <c r="AE307" s="28">
        <f t="shared" si="250"/>
        <v>13575</v>
      </c>
      <c r="AF307" s="34" t="s">
        <v>86</v>
      </c>
      <c r="AG307" s="47">
        <v>44236</v>
      </c>
      <c r="AH307" s="56"/>
      <c r="AI307" s="59"/>
      <c r="AJ307" s="59"/>
      <c r="AK307" s="59"/>
      <c r="AL307" s="59"/>
      <c r="AM307" s="59"/>
      <c r="AN307" s="59"/>
      <c r="AO307" s="59"/>
      <c r="AP307" s="59"/>
    </row>
    <row r="308" spans="1:42" s="42" customFormat="1" ht="27" customHeight="1">
      <c r="A308" s="152">
        <v>299</v>
      </c>
      <c r="B308" s="119" t="s">
        <v>912</v>
      </c>
      <c r="C308" s="23" t="s">
        <v>901</v>
      </c>
      <c r="D308" s="23" t="s">
        <v>918</v>
      </c>
      <c r="E308" s="12" t="s">
        <v>317</v>
      </c>
      <c r="F308" s="96">
        <v>1115756608</v>
      </c>
      <c r="G308" s="96">
        <v>11911</v>
      </c>
      <c r="H308" s="126" t="s">
        <v>919</v>
      </c>
      <c r="I308" s="28">
        <v>15492</v>
      </c>
      <c r="J308" s="28">
        <v>0</v>
      </c>
      <c r="K308" s="28">
        <v>0</v>
      </c>
      <c r="L308" s="28">
        <v>0</v>
      </c>
      <c r="M308" s="28">
        <f t="shared" si="245"/>
        <v>15492</v>
      </c>
      <c r="N308" s="17">
        <v>31</v>
      </c>
      <c r="O308" s="17">
        <v>0</v>
      </c>
      <c r="P308" s="28">
        <f t="shared" si="209"/>
        <v>15492</v>
      </c>
      <c r="Q308" s="28">
        <f t="shared" si="210"/>
        <v>0</v>
      </c>
      <c r="R308" s="28">
        <f t="shared" si="211"/>
        <v>0</v>
      </c>
      <c r="S308" s="28">
        <v>0</v>
      </c>
      <c r="T308" s="28">
        <v>0</v>
      </c>
      <c r="U308" s="28"/>
      <c r="V308" s="28">
        <f t="shared" si="246"/>
        <v>15492</v>
      </c>
      <c r="W308" s="28">
        <f t="shared" si="247"/>
        <v>15000</v>
      </c>
      <c r="X308" s="28">
        <f t="shared" si="248"/>
        <v>15492</v>
      </c>
      <c r="Y308" s="28">
        <f t="shared" si="234"/>
        <v>1800</v>
      </c>
      <c r="Z308" s="28">
        <f t="shared" si="244"/>
        <v>117</v>
      </c>
      <c r="AA308" s="38">
        <v>0</v>
      </c>
      <c r="AB308" s="28">
        <v>0</v>
      </c>
      <c r="AC308" s="28">
        <v>0</v>
      </c>
      <c r="AD308" s="28">
        <f t="shared" si="249"/>
        <v>1917</v>
      </c>
      <c r="AE308" s="28">
        <f t="shared" si="250"/>
        <v>13575</v>
      </c>
      <c r="AF308" s="34" t="s">
        <v>86</v>
      </c>
      <c r="AG308" s="47">
        <v>44236</v>
      </c>
      <c r="AH308" s="56"/>
      <c r="AI308" s="59"/>
      <c r="AJ308" s="59"/>
      <c r="AK308" s="59"/>
      <c r="AL308" s="59"/>
      <c r="AM308" s="59"/>
      <c r="AN308" s="59"/>
      <c r="AO308" s="59"/>
      <c r="AP308" s="59"/>
    </row>
    <row r="309" spans="1:42" s="42" customFormat="1" ht="27" customHeight="1">
      <c r="A309" s="13">
        <v>300</v>
      </c>
      <c r="B309" s="16" t="s">
        <v>920</v>
      </c>
      <c r="C309" s="12" t="s">
        <v>920</v>
      </c>
      <c r="D309" s="82" t="s">
        <v>921</v>
      </c>
      <c r="E309" s="12" t="s">
        <v>307</v>
      </c>
      <c r="F309" s="17">
        <v>2110664089</v>
      </c>
      <c r="G309" s="17">
        <v>943</v>
      </c>
      <c r="H309" s="139" t="s">
        <v>922</v>
      </c>
      <c r="I309" s="28">
        <v>18000</v>
      </c>
      <c r="J309" s="28">
        <v>0</v>
      </c>
      <c r="K309" s="28">
        <v>0</v>
      </c>
      <c r="L309" s="28">
        <v>0</v>
      </c>
      <c r="M309" s="28">
        <f>I309+J309+K309+L309</f>
        <v>18000</v>
      </c>
      <c r="N309" s="17">
        <v>28</v>
      </c>
      <c r="O309" s="17">
        <v>0</v>
      </c>
      <c r="P309" s="28">
        <f t="shared" si="209"/>
        <v>16258</v>
      </c>
      <c r="Q309" s="28">
        <f t="shared" si="210"/>
        <v>0</v>
      </c>
      <c r="R309" s="28">
        <f t="shared" si="211"/>
        <v>0</v>
      </c>
      <c r="S309" s="28">
        <v>0</v>
      </c>
      <c r="T309" s="28">
        <v>0</v>
      </c>
      <c r="U309" s="28"/>
      <c r="V309" s="28">
        <f>+P309+Q309+R309+S309+T309+U309</f>
        <v>16258</v>
      </c>
      <c r="W309" s="28">
        <f>IF(P309&gt;15000,15000,P309)</f>
        <v>15000</v>
      </c>
      <c r="X309" s="28">
        <f t="shared" si="248"/>
        <v>16258</v>
      </c>
      <c r="Y309" s="28">
        <f t="shared" si="234"/>
        <v>1800</v>
      </c>
      <c r="Z309" s="28">
        <f t="shared" si="244"/>
        <v>122</v>
      </c>
      <c r="AA309" s="38">
        <v>0</v>
      </c>
      <c r="AB309" s="28">
        <v>0</v>
      </c>
      <c r="AC309" s="28">
        <v>0</v>
      </c>
      <c r="AD309" s="28">
        <f t="shared" si="249"/>
        <v>1922</v>
      </c>
      <c r="AE309" s="28">
        <f>ROUND(V309-AD309,0)</f>
        <v>14336</v>
      </c>
      <c r="AF309" s="78"/>
      <c r="AG309" s="47"/>
      <c r="AH309" s="56"/>
      <c r="AI309" s="70"/>
      <c r="AJ309" s="70"/>
      <c r="AK309" s="70"/>
      <c r="AL309" s="59"/>
      <c r="AM309" s="70"/>
      <c r="AN309" s="70"/>
      <c r="AO309" s="70"/>
      <c r="AP309" s="70"/>
    </row>
    <row r="310" spans="1:42" s="42" customFormat="1" ht="27" customHeight="1">
      <c r="A310" s="152">
        <v>301</v>
      </c>
      <c r="B310" s="16" t="s">
        <v>920</v>
      </c>
      <c r="C310" s="23" t="s">
        <v>923</v>
      </c>
      <c r="D310" s="215" t="s">
        <v>924</v>
      </c>
      <c r="E310" s="222" t="s">
        <v>313</v>
      </c>
      <c r="F310" s="102">
        <v>1115465504</v>
      </c>
      <c r="G310" s="17">
        <v>11712</v>
      </c>
      <c r="H310" s="126" t="s">
        <v>925</v>
      </c>
      <c r="I310" s="28">
        <v>16400</v>
      </c>
      <c r="J310" s="28">
        <v>0</v>
      </c>
      <c r="K310" s="28">
        <v>0</v>
      </c>
      <c r="L310" s="28">
        <v>0</v>
      </c>
      <c r="M310" s="28">
        <f>I310+J310+K310+L310</f>
        <v>16400</v>
      </c>
      <c r="N310" s="17">
        <v>20</v>
      </c>
      <c r="O310" s="17">
        <v>0</v>
      </c>
      <c r="P310" s="28">
        <f t="shared" si="209"/>
        <v>10581</v>
      </c>
      <c r="Q310" s="28">
        <f t="shared" si="210"/>
        <v>0</v>
      </c>
      <c r="R310" s="28">
        <f t="shared" si="211"/>
        <v>0</v>
      </c>
      <c r="S310" s="28">
        <v>0</v>
      </c>
      <c r="T310" s="28">
        <v>0</v>
      </c>
      <c r="U310" s="28"/>
      <c r="V310" s="28">
        <f>+P310+Q310+R310+S310+T310+U310</f>
        <v>10581</v>
      </c>
      <c r="W310" s="28">
        <f>IF(P310&gt;15000,15000,P310)</f>
        <v>10581</v>
      </c>
      <c r="X310" s="28">
        <f>V310</f>
        <v>10581</v>
      </c>
      <c r="Y310" s="28">
        <f t="shared" si="234"/>
        <v>1270</v>
      </c>
      <c r="Z310" s="28">
        <f>CEILING(X310*0.75%,1)</f>
        <v>80</v>
      </c>
      <c r="AA310" s="38">
        <v>0</v>
      </c>
      <c r="AB310" s="28">
        <v>0</v>
      </c>
      <c r="AC310" s="28">
        <v>0</v>
      </c>
      <c r="AD310" s="28">
        <f>+Y310+Z310+AA310+AB310+AC310</f>
        <v>1350</v>
      </c>
      <c r="AE310" s="28">
        <f>V310-AD310</f>
        <v>9231</v>
      </c>
      <c r="AF310" s="78"/>
      <c r="AG310" s="47"/>
      <c r="AH310" s="59"/>
      <c r="AI310" s="59"/>
      <c r="AJ310" s="59"/>
      <c r="AK310" s="59"/>
      <c r="AL310" s="59"/>
      <c r="AM310" s="59"/>
    </row>
    <row r="311" spans="1:42" s="42" customFormat="1" ht="27" customHeight="1">
      <c r="A311" s="152">
        <v>302</v>
      </c>
      <c r="B311" s="16" t="s">
        <v>926</v>
      </c>
      <c r="C311" s="12" t="s">
        <v>926</v>
      </c>
      <c r="D311" s="23" t="s">
        <v>927</v>
      </c>
      <c r="E311" s="12" t="s">
        <v>307</v>
      </c>
      <c r="F311" s="93">
        <v>2110943027</v>
      </c>
      <c r="G311" s="17">
        <v>11629</v>
      </c>
      <c r="H311" s="33" t="s">
        <v>928</v>
      </c>
      <c r="I311" s="28">
        <v>18000</v>
      </c>
      <c r="J311" s="28">
        <v>0</v>
      </c>
      <c r="K311" s="28">
        <v>0</v>
      </c>
      <c r="L311" s="28">
        <v>0</v>
      </c>
      <c r="M311" s="28">
        <f>I311+J311+K311+L311</f>
        <v>18000</v>
      </c>
      <c r="N311" s="17">
        <v>25</v>
      </c>
      <c r="O311" s="17">
        <v>0</v>
      </c>
      <c r="P311" s="28">
        <f t="shared" si="209"/>
        <v>14516</v>
      </c>
      <c r="Q311" s="28">
        <f t="shared" si="210"/>
        <v>0</v>
      </c>
      <c r="R311" s="28">
        <f t="shared" si="211"/>
        <v>0</v>
      </c>
      <c r="S311" s="28">
        <v>0</v>
      </c>
      <c r="T311" s="28">
        <v>0</v>
      </c>
      <c r="U311" s="28"/>
      <c r="V311" s="28">
        <f t="shared" ref="V311:V314" si="251">+P311+Q311+R311+S311+T311+U311</f>
        <v>14516</v>
      </c>
      <c r="W311" s="28">
        <f t="shared" ref="W311:W314" si="252">IF(P311&gt;15000,15000,P311)</f>
        <v>14516</v>
      </c>
      <c r="X311" s="28">
        <f t="shared" ref="X311:X314" si="253">V311</f>
        <v>14516</v>
      </c>
      <c r="Y311" s="28">
        <f t="shared" si="234"/>
        <v>1742</v>
      </c>
      <c r="Z311" s="28">
        <f t="shared" ref="Z311:Z314" si="254">CEILING(X311*0.75%,1)</f>
        <v>109</v>
      </c>
      <c r="AA311" s="38">
        <v>0</v>
      </c>
      <c r="AB311" s="28">
        <v>0</v>
      </c>
      <c r="AC311" s="28">
        <v>0</v>
      </c>
      <c r="AD311" s="28">
        <f t="shared" ref="AD311:AD314" si="255">+Y311+Z311+AA311+AB311+AC311</f>
        <v>1851</v>
      </c>
      <c r="AE311" s="28">
        <f t="shared" ref="AE311:AE314" si="256">ROUND(V311-AD311,0)</f>
        <v>12665</v>
      </c>
      <c r="AF311" s="78" t="s">
        <v>86</v>
      </c>
      <c r="AG311" s="47"/>
      <c r="AH311" s="56"/>
      <c r="AI311" s="56"/>
      <c r="AJ311" s="56"/>
      <c r="AK311" s="56"/>
      <c r="AL311" s="57"/>
    </row>
    <row r="312" spans="1:42" s="42" customFormat="1" ht="27" customHeight="1">
      <c r="A312" s="13">
        <v>303</v>
      </c>
      <c r="B312" s="16" t="s">
        <v>926</v>
      </c>
      <c r="C312" s="12" t="s">
        <v>929</v>
      </c>
      <c r="D312" s="61" t="s">
        <v>930</v>
      </c>
      <c r="E312" s="12" t="s">
        <v>317</v>
      </c>
      <c r="F312" s="93">
        <v>2111408938</v>
      </c>
      <c r="G312" s="13">
        <v>11786</v>
      </c>
      <c r="H312" s="33" t="s">
        <v>931</v>
      </c>
      <c r="I312" s="28">
        <v>15492</v>
      </c>
      <c r="J312" s="28">
        <v>0</v>
      </c>
      <c r="K312" s="28">
        <v>0</v>
      </c>
      <c r="L312" s="28">
        <v>0</v>
      </c>
      <c r="M312" s="28">
        <f>I312+J312+K312+L312</f>
        <v>15492</v>
      </c>
      <c r="N312" s="17">
        <v>15</v>
      </c>
      <c r="O312" s="17">
        <v>0</v>
      </c>
      <c r="P312" s="28">
        <f t="shared" si="209"/>
        <v>7496</v>
      </c>
      <c r="Q312" s="28">
        <f t="shared" si="210"/>
        <v>0</v>
      </c>
      <c r="R312" s="28">
        <f t="shared" si="211"/>
        <v>0</v>
      </c>
      <c r="S312" s="28">
        <v>0</v>
      </c>
      <c r="T312" s="28">
        <v>0</v>
      </c>
      <c r="U312" s="28"/>
      <c r="V312" s="28">
        <f>+P312+Q312+R312+S312+T312+U312</f>
        <v>7496</v>
      </c>
      <c r="W312" s="28">
        <f>IF(P312&gt;15000,15000,P312)</f>
        <v>7496</v>
      </c>
      <c r="X312" s="28">
        <f>V312</f>
        <v>7496</v>
      </c>
      <c r="Y312" s="28">
        <f t="shared" si="234"/>
        <v>900</v>
      </c>
      <c r="Z312" s="28">
        <f>CEILING(X312*0.75%,1)</f>
        <v>57</v>
      </c>
      <c r="AA312" s="38">
        <v>0</v>
      </c>
      <c r="AB312" s="28">
        <v>0</v>
      </c>
      <c r="AC312" s="28">
        <v>0</v>
      </c>
      <c r="AD312" s="28">
        <f>+Y312+Z312+AA312+AB312+AC312</f>
        <v>957</v>
      </c>
      <c r="AE312" s="28">
        <f>ROUND(V312-AD312,0)</f>
        <v>6539</v>
      </c>
      <c r="AF312" s="78" t="s">
        <v>86</v>
      </c>
      <c r="AG312" s="47"/>
      <c r="AH312" s="56"/>
      <c r="AI312" s="56"/>
      <c r="AJ312" s="56"/>
      <c r="AK312" s="56"/>
      <c r="AL312" s="57"/>
    </row>
    <row r="313" spans="1:42" s="42" customFormat="1" ht="27" customHeight="1">
      <c r="A313" s="152">
        <v>304</v>
      </c>
      <c r="B313" s="12" t="s">
        <v>932</v>
      </c>
      <c r="C313" s="12" t="s">
        <v>932</v>
      </c>
      <c r="D313" s="61" t="s">
        <v>933</v>
      </c>
      <c r="E313" s="12" t="s">
        <v>317</v>
      </c>
      <c r="F313" s="93">
        <v>2111408936</v>
      </c>
      <c r="G313" s="13">
        <v>11675</v>
      </c>
      <c r="H313" s="126" t="s">
        <v>934</v>
      </c>
      <c r="I313" s="28">
        <v>18000</v>
      </c>
      <c r="J313" s="28">
        <v>0</v>
      </c>
      <c r="K313" s="28">
        <v>0</v>
      </c>
      <c r="L313" s="28">
        <v>0</v>
      </c>
      <c r="M313" s="28">
        <f t="shared" ref="M313:M314" si="257">I313+J313+K313+L313</f>
        <v>18000</v>
      </c>
      <c r="N313" s="17">
        <v>31</v>
      </c>
      <c r="O313" s="17">
        <v>0</v>
      </c>
      <c r="P313" s="28">
        <f t="shared" si="209"/>
        <v>18000</v>
      </c>
      <c r="Q313" s="28">
        <f t="shared" si="210"/>
        <v>0</v>
      </c>
      <c r="R313" s="28">
        <f t="shared" si="211"/>
        <v>0</v>
      </c>
      <c r="S313" s="28">
        <v>0</v>
      </c>
      <c r="T313" s="28">
        <v>0</v>
      </c>
      <c r="U313" s="28"/>
      <c r="V313" s="28">
        <f t="shared" si="251"/>
        <v>18000</v>
      </c>
      <c r="W313" s="28">
        <f t="shared" si="252"/>
        <v>15000</v>
      </c>
      <c r="X313" s="28">
        <f t="shared" si="253"/>
        <v>18000</v>
      </c>
      <c r="Y313" s="28">
        <f t="shared" si="234"/>
        <v>1800</v>
      </c>
      <c r="Z313" s="28">
        <f t="shared" si="254"/>
        <v>135</v>
      </c>
      <c r="AA313" s="38">
        <v>0</v>
      </c>
      <c r="AB313" s="28">
        <v>0</v>
      </c>
      <c r="AC313" s="28">
        <v>0</v>
      </c>
      <c r="AD313" s="28">
        <f t="shared" si="255"/>
        <v>1935</v>
      </c>
      <c r="AE313" s="28">
        <f t="shared" si="256"/>
        <v>16065</v>
      </c>
      <c r="AF313" s="78" t="s">
        <v>86</v>
      </c>
      <c r="AG313" s="47"/>
      <c r="AH313" s="56"/>
      <c r="AI313" s="56"/>
      <c r="AJ313" s="56"/>
      <c r="AK313" s="56"/>
      <c r="AL313" s="57"/>
    </row>
    <row r="314" spans="1:42" s="42" customFormat="1" ht="27" customHeight="1">
      <c r="A314" s="152">
        <v>305</v>
      </c>
      <c r="B314" s="12" t="s">
        <v>932</v>
      </c>
      <c r="C314" s="12" t="s">
        <v>935</v>
      </c>
      <c r="D314" s="223" t="s">
        <v>936</v>
      </c>
      <c r="E314" s="12" t="s">
        <v>317</v>
      </c>
      <c r="F314" s="96">
        <v>1115644904</v>
      </c>
      <c r="G314" s="14">
        <v>11845</v>
      </c>
      <c r="H314" s="126" t="s">
        <v>937</v>
      </c>
      <c r="I314" s="28">
        <v>15492</v>
      </c>
      <c r="J314" s="28">
        <v>0</v>
      </c>
      <c r="K314" s="28">
        <v>0</v>
      </c>
      <c r="L314" s="28">
        <v>0</v>
      </c>
      <c r="M314" s="28">
        <f t="shared" si="257"/>
        <v>15492</v>
      </c>
      <c r="N314" s="17">
        <v>21</v>
      </c>
      <c r="O314" s="17">
        <v>0</v>
      </c>
      <c r="P314" s="28">
        <f t="shared" si="209"/>
        <v>10495</v>
      </c>
      <c r="Q314" s="28">
        <f t="shared" si="210"/>
        <v>0</v>
      </c>
      <c r="R314" s="28">
        <f t="shared" si="211"/>
        <v>0</v>
      </c>
      <c r="S314" s="28">
        <v>0</v>
      </c>
      <c r="T314" s="28">
        <v>0</v>
      </c>
      <c r="U314" s="28">
        <v>0</v>
      </c>
      <c r="V314" s="28">
        <f t="shared" si="251"/>
        <v>10495</v>
      </c>
      <c r="W314" s="28">
        <f t="shared" si="252"/>
        <v>10495</v>
      </c>
      <c r="X314" s="28">
        <f t="shared" si="253"/>
        <v>10495</v>
      </c>
      <c r="Y314" s="28">
        <f t="shared" si="234"/>
        <v>1259</v>
      </c>
      <c r="Z314" s="28">
        <f t="shared" si="254"/>
        <v>79</v>
      </c>
      <c r="AA314" s="38">
        <v>0</v>
      </c>
      <c r="AB314" s="28">
        <v>157</v>
      </c>
      <c r="AC314" s="28">
        <v>0</v>
      </c>
      <c r="AD314" s="28">
        <f t="shared" si="255"/>
        <v>1495</v>
      </c>
      <c r="AE314" s="28">
        <f t="shared" si="256"/>
        <v>9000</v>
      </c>
      <c r="AF314" s="78" t="s">
        <v>86</v>
      </c>
      <c r="AG314" s="47"/>
      <c r="AH314" s="58"/>
      <c r="AI314" s="59"/>
      <c r="AJ314" s="59"/>
      <c r="AK314" s="59"/>
      <c r="AL314" s="59"/>
      <c r="AM314" s="59"/>
      <c r="AN314" s="59"/>
      <c r="AO314" s="59"/>
    </row>
    <row r="315" spans="1:42" s="32" customFormat="1" ht="28.95" customHeight="1">
      <c r="A315" s="10"/>
      <c r="B315" s="154"/>
      <c r="C315" s="155"/>
      <c r="D315" s="155"/>
      <c r="E315" s="155"/>
      <c r="F315" s="154"/>
      <c r="G315" s="154"/>
      <c r="H315" s="154"/>
      <c r="I315" s="154"/>
      <c r="J315" s="10"/>
      <c r="K315" s="154"/>
      <c r="L315" s="154"/>
      <c r="M315" s="249" t="s">
        <v>32</v>
      </c>
      <c r="N315" s="249">
        <f>SUM(N10:N306)</f>
        <v>6532</v>
      </c>
      <c r="O315" s="249">
        <f t="shared" ref="O315:AE315" si="258">SUM(O10:O306)</f>
        <v>196</v>
      </c>
      <c r="P315" s="249">
        <f t="shared" si="258"/>
        <v>3547105</v>
      </c>
      <c r="Q315" s="249">
        <f t="shared" si="258"/>
        <v>0</v>
      </c>
      <c r="R315" s="249">
        <f t="shared" si="258"/>
        <v>18960</v>
      </c>
      <c r="S315" s="249">
        <f t="shared" si="258"/>
        <v>29400</v>
      </c>
      <c r="T315" s="249">
        <f t="shared" si="258"/>
        <v>36988</v>
      </c>
      <c r="U315" s="249">
        <f t="shared" si="258"/>
        <v>0</v>
      </c>
      <c r="V315" s="249">
        <f t="shared" si="258"/>
        <v>3632453</v>
      </c>
      <c r="W315" s="249">
        <f t="shared" si="258"/>
        <v>3227120</v>
      </c>
      <c r="X315" s="249">
        <f t="shared" si="258"/>
        <v>3595456</v>
      </c>
      <c r="Y315" s="249">
        <f t="shared" si="258"/>
        <v>387254</v>
      </c>
      <c r="Z315" s="249">
        <f t="shared" si="258"/>
        <v>27053</v>
      </c>
      <c r="AA315" s="249">
        <f t="shared" si="258"/>
        <v>0</v>
      </c>
      <c r="AB315" s="249">
        <f t="shared" si="258"/>
        <v>43896</v>
      </c>
      <c r="AC315" s="249">
        <f t="shared" si="258"/>
        <v>0</v>
      </c>
      <c r="AD315" s="249">
        <f t="shared" si="258"/>
        <v>458203</v>
      </c>
      <c r="AE315" s="249">
        <f t="shared" si="258"/>
        <v>3174250</v>
      </c>
    </row>
    <row r="318" spans="1:42">
      <c r="R318" s="3"/>
      <c r="S318" s="3"/>
      <c r="T318" s="3"/>
      <c r="Y318" s="3"/>
      <c r="Z318" s="3"/>
      <c r="AA318" s="3"/>
      <c r="AB318" s="3"/>
      <c r="AC318" s="3"/>
      <c r="AD318" s="3"/>
      <c r="AE318" s="3"/>
    </row>
    <row r="335" spans="30:30">
      <c r="AD335" s="1" t="s">
        <v>48</v>
      </c>
    </row>
  </sheetData>
  <mergeCells count="20">
    <mergeCell ref="N3:O3"/>
    <mergeCell ref="P3:V3"/>
    <mergeCell ref="W3:W4"/>
    <mergeCell ref="X3:X4"/>
    <mergeCell ref="Y3:AD3"/>
    <mergeCell ref="A2:AG2"/>
    <mergeCell ref="A1:AG1"/>
    <mergeCell ref="AE3:AE4"/>
    <mergeCell ref="AF3:AF4"/>
    <mergeCell ref="AG3:AG4"/>
    <mergeCell ref="A3:A4"/>
    <mergeCell ref="B3:B4"/>
    <mergeCell ref="C3:C4"/>
    <mergeCell ref="D3:D4"/>
    <mergeCell ref="E3:E4"/>
    <mergeCell ref="F3:F4"/>
    <mergeCell ref="H3:H4"/>
    <mergeCell ref="G3:G4"/>
    <mergeCell ref="I3:L3"/>
    <mergeCell ref="M3:M4"/>
  </mergeCells>
  <pageMargins left="0.35433070866141736" right="0.23622047244094491" top="0.86614173228346458" bottom="0.43307086614173229" header="0.35433070866141736" footer="0.15748031496062992"/>
  <pageSetup scale="63" fitToHeight="0" orientation="landscape" horizontalDpi="300" verticalDpi="300" r:id="rId1"/>
  <headerFooter>
    <oddHeader>&amp;LWages register&amp;CGlobe Management Services&amp;RMonth: Jan-2021</oddHeader>
    <oddFooter>&amp;RPage No.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Wages register</vt:lpstr>
      <vt:lpstr>'Wages register'!Print_Area</vt:lpstr>
      <vt:lpstr>'Wages register'!Print_Titles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Globe</dc:creator>
  <cp:lastModifiedBy>AMIT</cp:lastModifiedBy>
  <cp:lastPrinted>2021-02-24T05:31:52Z</cp:lastPrinted>
  <dcterms:created xsi:type="dcterms:W3CDTF">2015-02-09T08:26:21Z</dcterms:created>
  <dcterms:modified xsi:type="dcterms:W3CDTF">2021-02-24T05:31:54Z</dcterms:modified>
</cp:coreProperties>
</file>